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2021\23686_šumperk_kladská 234\23686_rozpočty_dotace\"/>
    </mc:Choice>
  </mc:AlternateContent>
  <xr:revisionPtr revIDLastSave="0" documentId="8_{D6B93DE7-B310-4312-9D30-68833DC5C551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2 SO 02 - 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SO 02 - 2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SO 02 - 2 Pol'!$A$1:$X$229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19" i="12"/>
  <c r="BA216" i="12"/>
  <c r="BA214" i="12"/>
  <c r="BA207" i="12"/>
  <c r="BA168" i="12"/>
  <c r="BA160" i="12"/>
  <c r="BA56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41" i="12"/>
  <c r="I41" i="12"/>
  <c r="K41" i="12"/>
  <c r="M41" i="12"/>
  <c r="O41" i="12"/>
  <c r="Q41" i="12"/>
  <c r="V41" i="12"/>
  <c r="G43" i="12"/>
  <c r="I43" i="12"/>
  <c r="K43" i="12"/>
  <c r="M43" i="12"/>
  <c r="O43" i="12"/>
  <c r="Q43" i="12"/>
  <c r="V43" i="12"/>
  <c r="G45" i="12"/>
  <c r="M45" i="12" s="1"/>
  <c r="I45" i="12"/>
  <c r="K45" i="12"/>
  <c r="O45" i="12"/>
  <c r="O8" i="12" s="1"/>
  <c r="Q45" i="12"/>
  <c r="V45" i="12"/>
  <c r="G47" i="12"/>
  <c r="M47" i="12" s="1"/>
  <c r="I47" i="12"/>
  <c r="K47" i="12"/>
  <c r="O47" i="12"/>
  <c r="Q47" i="12"/>
  <c r="V47" i="12"/>
  <c r="G49" i="12"/>
  <c r="I49" i="12"/>
  <c r="K49" i="12"/>
  <c r="M49" i="12"/>
  <c r="O49" i="12"/>
  <c r="Q49" i="12"/>
  <c r="V49" i="12"/>
  <c r="G52" i="12"/>
  <c r="I52" i="12"/>
  <c r="K52" i="12"/>
  <c r="M52" i="12"/>
  <c r="O52" i="12"/>
  <c r="Q52" i="12"/>
  <c r="V52" i="12"/>
  <c r="G55" i="12"/>
  <c r="M55" i="12" s="1"/>
  <c r="I55" i="12"/>
  <c r="K55" i="12"/>
  <c r="O55" i="12"/>
  <c r="Q55" i="12"/>
  <c r="V55" i="12"/>
  <c r="G64" i="12"/>
  <c r="M64" i="12" s="1"/>
  <c r="I64" i="12"/>
  <c r="K64" i="12"/>
  <c r="O64" i="12"/>
  <c r="Q64" i="12"/>
  <c r="V64" i="12"/>
  <c r="K66" i="12"/>
  <c r="V66" i="12"/>
  <c r="G67" i="12"/>
  <c r="G66" i="12" s="1"/>
  <c r="I67" i="12"/>
  <c r="K67" i="12"/>
  <c r="M67" i="12"/>
  <c r="O67" i="12"/>
  <c r="O66" i="12" s="1"/>
  <c r="Q67" i="12"/>
  <c r="V67" i="12"/>
  <c r="G68" i="12"/>
  <c r="M68" i="12" s="1"/>
  <c r="I68" i="12"/>
  <c r="I66" i="12" s="1"/>
  <c r="K68" i="12"/>
  <c r="O68" i="12"/>
  <c r="Q68" i="12"/>
  <c r="Q66" i="12" s="1"/>
  <c r="V68" i="12"/>
  <c r="G69" i="12"/>
  <c r="M69" i="12" s="1"/>
  <c r="I69" i="12"/>
  <c r="K69" i="12"/>
  <c r="O69" i="12"/>
  <c r="Q69" i="12"/>
  <c r="V69" i="12"/>
  <c r="G71" i="12"/>
  <c r="G70" i="12" s="1"/>
  <c r="I71" i="12"/>
  <c r="I70" i="12" s="1"/>
  <c r="K71" i="12"/>
  <c r="M71" i="12"/>
  <c r="O71" i="12"/>
  <c r="O70" i="12" s="1"/>
  <c r="Q71" i="12"/>
  <c r="Q70" i="12" s="1"/>
  <c r="V71" i="12"/>
  <c r="G73" i="12"/>
  <c r="M73" i="12" s="1"/>
  <c r="I73" i="12"/>
  <c r="K73" i="12"/>
  <c r="O73" i="12"/>
  <c r="Q73" i="12"/>
  <c r="V73" i="12"/>
  <c r="G110" i="12"/>
  <c r="M110" i="12" s="1"/>
  <c r="I110" i="12"/>
  <c r="K110" i="12"/>
  <c r="O110" i="12"/>
  <c r="Q110" i="12"/>
  <c r="V110" i="12"/>
  <c r="G118" i="12"/>
  <c r="I118" i="12"/>
  <c r="K118" i="12"/>
  <c r="K70" i="12" s="1"/>
  <c r="M118" i="12"/>
  <c r="O118" i="12"/>
  <c r="Q118" i="12"/>
  <c r="V118" i="12"/>
  <c r="V70" i="12" s="1"/>
  <c r="G121" i="12"/>
  <c r="M121" i="12" s="1"/>
  <c r="M120" i="12" s="1"/>
  <c r="I121" i="12"/>
  <c r="I120" i="12" s="1"/>
  <c r="K121" i="12"/>
  <c r="K120" i="12" s="1"/>
  <c r="O121" i="12"/>
  <c r="O120" i="12" s="1"/>
  <c r="Q121" i="12"/>
  <c r="Q120" i="12" s="1"/>
  <c r="V121" i="12"/>
  <c r="V120" i="12" s="1"/>
  <c r="G145" i="12"/>
  <c r="M145" i="12" s="1"/>
  <c r="I145" i="12"/>
  <c r="K145" i="12"/>
  <c r="O145" i="12"/>
  <c r="Q145" i="12"/>
  <c r="V145" i="12"/>
  <c r="K158" i="12"/>
  <c r="V158" i="12"/>
  <c r="G159" i="12"/>
  <c r="G158" i="12" s="1"/>
  <c r="I159" i="12"/>
  <c r="I158" i="12" s="1"/>
  <c r="K159" i="12"/>
  <c r="M159" i="12"/>
  <c r="O159" i="12"/>
  <c r="O158" i="12" s="1"/>
  <c r="Q159" i="12"/>
  <c r="Q158" i="12" s="1"/>
  <c r="V159" i="12"/>
  <c r="G167" i="12"/>
  <c r="M167" i="12" s="1"/>
  <c r="I167" i="12"/>
  <c r="K167" i="12"/>
  <c r="O167" i="12"/>
  <c r="Q167" i="12"/>
  <c r="V167" i="12"/>
  <c r="G170" i="12"/>
  <c r="I170" i="12"/>
  <c r="K170" i="12"/>
  <c r="K169" i="12" s="1"/>
  <c r="M170" i="12"/>
  <c r="O170" i="12"/>
  <c r="Q170" i="12"/>
  <c r="V170" i="12"/>
  <c r="V169" i="12" s="1"/>
  <c r="G175" i="12"/>
  <c r="G169" i="12" s="1"/>
  <c r="I175" i="12"/>
  <c r="K175" i="12"/>
  <c r="M175" i="12"/>
  <c r="O175" i="12"/>
  <c r="O169" i="12" s="1"/>
  <c r="Q175" i="12"/>
  <c r="V175" i="12"/>
  <c r="G181" i="12"/>
  <c r="M181" i="12" s="1"/>
  <c r="I181" i="12"/>
  <c r="K181" i="12"/>
  <c r="O181" i="12"/>
  <c r="Q181" i="12"/>
  <c r="V181" i="12"/>
  <c r="G186" i="12"/>
  <c r="M186" i="12" s="1"/>
  <c r="I186" i="12"/>
  <c r="I169" i="12" s="1"/>
  <c r="K186" i="12"/>
  <c r="O186" i="12"/>
  <c r="Q186" i="12"/>
  <c r="Q169" i="12" s="1"/>
  <c r="V186" i="12"/>
  <c r="G191" i="12"/>
  <c r="I191" i="12"/>
  <c r="K191" i="12"/>
  <c r="M191" i="12"/>
  <c r="O191" i="12"/>
  <c r="Q191" i="12"/>
  <c r="V191" i="12"/>
  <c r="G196" i="12"/>
  <c r="I196" i="12"/>
  <c r="K196" i="12"/>
  <c r="M196" i="12"/>
  <c r="O196" i="12"/>
  <c r="Q196" i="12"/>
  <c r="V196" i="12"/>
  <c r="G201" i="12"/>
  <c r="G202" i="12"/>
  <c r="M202" i="12" s="1"/>
  <c r="I202" i="12"/>
  <c r="I201" i="12" s="1"/>
  <c r="K202" i="12"/>
  <c r="K201" i="12" s="1"/>
  <c r="O202" i="12"/>
  <c r="Q202" i="12"/>
  <c r="Q201" i="12" s="1"/>
  <c r="V202" i="12"/>
  <c r="V201" i="12" s="1"/>
  <c r="G203" i="12"/>
  <c r="I203" i="12"/>
  <c r="K203" i="12"/>
  <c r="M203" i="12"/>
  <c r="O203" i="12"/>
  <c r="Q203" i="12"/>
  <c r="V203" i="12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O201" i="12" s="1"/>
  <c r="Q205" i="12"/>
  <c r="V205" i="12"/>
  <c r="G206" i="12"/>
  <c r="M206" i="12" s="1"/>
  <c r="I206" i="12"/>
  <c r="K206" i="12"/>
  <c r="O206" i="12"/>
  <c r="Q206" i="12"/>
  <c r="V206" i="12"/>
  <c r="G208" i="12"/>
  <c r="I208" i="12"/>
  <c r="K208" i="12"/>
  <c r="M208" i="12"/>
  <c r="O208" i="12"/>
  <c r="Q208" i="12"/>
  <c r="V208" i="12"/>
  <c r="G210" i="12"/>
  <c r="M210" i="12" s="1"/>
  <c r="M209" i="12" s="1"/>
  <c r="I210" i="12"/>
  <c r="I209" i="12" s="1"/>
  <c r="K210" i="12"/>
  <c r="O210" i="12"/>
  <c r="O209" i="12" s="1"/>
  <c r="Q210" i="12"/>
  <c r="Q209" i="12" s="1"/>
  <c r="V210" i="12"/>
  <c r="G212" i="12"/>
  <c r="M212" i="12" s="1"/>
  <c r="I212" i="12"/>
  <c r="K212" i="12"/>
  <c r="K209" i="12" s="1"/>
  <c r="O212" i="12"/>
  <c r="Q212" i="12"/>
  <c r="V212" i="12"/>
  <c r="V209" i="12" s="1"/>
  <c r="G213" i="12"/>
  <c r="I213" i="12"/>
  <c r="K213" i="12"/>
  <c r="M213" i="12"/>
  <c r="O213" i="12"/>
  <c r="Q213" i="12"/>
  <c r="V213" i="12"/>
  <c r="G215" i="12"/>
  <c r="I215" i="12"/>
  <c r="K215" i="12"/>
  <c r="M215" i="12"/>
  <c r="O215" i="12"/>
  <c r="Q215" i="12"/>
  <c r="V215" i="12"/>
  <c r="G217" i="12"/>
  <c r="M217" i="12" s="1"/>
  <c r="I217" i="12"/>
  <c r="K217" i="12"/>
  <c r="O217" i="12"/>
  <c r="Q217" i="12"/>
  <c r="V217" i="12"/>
  <c r="AE219" i="12"/>
  <c r="AF219" i="12"/>
  <c r="I20" i="1"/>
  <c r="I19" i="1"/>
  <c r="I18" i="1"/>
  <c r="I17" i="1"/>
  <c r="I16" i="1"/>
  <c r="I57" i="1"/>
  <c r="J55" i="1" s="1"/>
  <c r="F42" i="1"/>
  <c r="G23" i="1" s="1"/>
  <c r="A23" i="1" s="1"/>
  <c r="G24" i="1" s="1"/>
  <c r="G42" i="1"/>
  <c r="G25" i="1" s="1"/>
  <c r="A25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54" i="1" l="1"/>
  <c r="J56" i="1"/>
  <c r="J52" i="1"/>
  <c r="J50" i="1"/>
  <c r="J49" i="1"/>
  <c r="J51" i="1"/>
  <c r="J53" i="1"/>
  <c r="G26" i="1"/>
  <c r="A26" i="1"/>
  <c r="A27" i="1"/>
  <c r="G29" i="1" s="1"/>
  <c r="G27" i="1" s="1"/>
  <c r="H42" i="1"/>
  <c r="G28" i="1"/>
  <c r="A24" i="1"/>
  <c r="M201" i="12"/>
  <c r="M8" i="12"/>
  <c r="M169" i="12"/>
  <c r="M66" i="12"/>
  <c r="M158" i="12"/>
  <c r="M70" i="12"/>
  <c r="G209" i="12"/>
  <c r="G120" i="12"/>
  <c r="G8" i="12"/>
  <c r="I21" i="1"/>
  <c r="J41" i="1"/>
  <c r="J39" i="1"/>
  <c r="J42" i="1" s="1"/>
  <c r="J40" i="1"/>
  <c r="J57" i="1" l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jelinkova</author>
  </authors>
  <commentList>
    <comment ref="S6" authorId="0" shapeId="0" xr:uid="{2E92F061-9F43-40FC-96E5-6122E47C6CC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90A89B2-0264-4474-86D4-C5B94C5B44A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<sst xmlns="http://schemas.openxmlformats.org/spreadsheetml/2006/main" count="772" uniqueCount="256">
  <si>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</si>
  <si>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</si>
  <si>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</si>
  <si>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</si>
  <si>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</si>
  <si>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</si>
  <si>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</si>
  <si>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</si>
  <si>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</si>
  <si>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</si>
  <si>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</si>
  <si>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</si>
  <si>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</si>
  <si>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</si>
  <si>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</si>
  <si>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</si>
  <si>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</si>
  <si>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</si>
  <si>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</si>
  <si>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</si>
  <si>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</si>
  <si>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</si>
  <si>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</si>
  <si>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</si>
  <si>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</si>
  <si>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</si>
  <si>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</si>
  <si>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</si>
  <si>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</si>
  <si>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</si>
  <si>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</si>
  <si>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</si>
  <si>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</si>
  <si>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</si>
  <si>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</si>
  <si>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</si>
  <si>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</si>
  <si>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</si>
  <si>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</si>
  <si>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</si>
  <si>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</si>
  <si>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</si>
  <si>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</si>
  <si>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02 - 2</t>
  </si>
  <si>
    <t>Klášterní kostel Zvěstování Panny Marie v Šumperku - sanace - část II.</t>
  </si>
  <si>
    <t>SO 02</t>
  </si>
  <si>
    <t>Klášterní kostel Zvěstování Panny Marie v Šumperku</t>
  </si>
  <si>
    <t>Objekt:</t>
  </si>
  <si>
    <t>Rozpočet:</t>
  </si>
  <si>
    <t>23686</t>
  </si>
  <si>
    <t>Sanace vlhkého zdiva - Dominikánský klášter a klášterní kostel Zvěstování Panny Marie v Šumperku</t>
  </si>
  <si>
    <t>Stavba</t>
  </si>
  <si>
    <t>Celkem za stavbu</t>
  </si>
  <si>
    <t>CZK</t>
  </si>
  <si>
    <t>Rekapitulace dílů</t>
  </si>
  <si>
    <t>Typ dílu</t>
  </si>
  <si>
    <t>6</t>
  </si>
  <si>
    <t>Úpravy povrchu, podlahy</t>
  </si>
  <si>
    <t>91</t>
  </si>
  <si>
    <t>Doplňující práce</t>
  </si>
  <si>
    <t>96</t>
  </si>
  <si>
    <t>Bourání konstrukcí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</si>
  <si>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</si>
  <si>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</si>
  <si>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</si>
  <si>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</si>
  <si>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</si>
  <si>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</si>
  <si>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</si>
  <si>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</si>
  <si>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</si>
  <si>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</si>
  <si>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</si>
  <si>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</si>
  <si>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</si>
  <si>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</si>
  <si>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</si>
  <si>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</si>
  <si>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</si>
  <si>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</si>
  <si>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</si>
  <si>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</si>
  <si>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</si>
  <si>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</si>
  <si>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</si>
  <si>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</si>
  <si>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</si>
  <si>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</si>
  <si>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</si>
  <si>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</si>
  <si>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</si>
  <si>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</si>
  <si>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</si>
  <si>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</si>
  <si>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</si>
  <si>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</si>
  <si>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</si>
  <si>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</si>
  <si>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601015103R00</t>
  </si>
  <si>
    <t>Postřik stěn vápenný trass ručně</t>
  </si>
  <si>
    <t>m2</t>
  </si>
  <si>
    <t>RTS 22/ II</t>
  </si>
  <si>
    <t>Práce</t>
  </si>
  <si>
    <t>POL1_</t>
  </si>
  <si>
    <t>věž : 2,8*0,80</t>
  </si>
  <si>
    <t>VV</t>
  </si>
  <si>
    <t>1,6*1,00</t>
  </si>
  <si>
    <t>5,9*1,00</t>
  </si>
  <si>
    <t>Mezisoučet</t>
  </si>
  <si>
    <t>hlavní loď : 5,3*2,00</t>
  </si>
  <si>
    <t>2,2*3,00</t>
  </si>
  <si>
    <t>1,9*1,20</t>
  </si>
  <si>
    <t>4,4*0,80</t>
  </si>
  <si>
    <t>9,0*2,00</t>
  </si>
  <si>
    <t>zákristie : 4,0*1,00</t>
  </si>
  <si>
    <t/>
  </si>
  <si>
    <t>WC : 3,7*1,40</t>
  </si>
  <si>
    <t>boční kaple : 3,0*1,40</t>
  </si>
  <si>
    <t>12,3*1,30</t>
  </si>
  <si>
    <t>6,8*1,30</t>
  </si>
  <si>
    <t>3,5*2,20</t>
  </si>
  <si>
    <t>1,8*0,50</t>
  </si>
  <si>
    <t>západní fasáda : 5,5*0,55</t>
  </si>
  <si>
    <t>severní fasáda : 5,2*0,55</t>
  </si>
  <si>
    <t>3,6*1,80</t>
  </si>
  <si>
    <t>24,8*0,70</t>
  </si>
  <si>
    <t>19,1*1,00</t>
  </si>
  <si>
    <t>východní fasáda : 13,8*1,00</t>
  </si>
  <si>
    <t>9,2*1,30</t>
  </si>
  <si>
    <t>20,9*1,20</t>
  </si>
  <si>
    <t>602015103R00</t>
  </si>
  <si>
    <t>Podhoz stěn vápenný trass ručně</t>
  </si>
  <si>
    <t>Odkaz na mn. položky pořadí 1 : 197,21500</t>
  </si>
  <si>
    <t>602015122R00</t>
  </si>
  <si>
    <t>Přílpatek k omítce trass ručně, tl. 1,0 cm</t>
  </si>
  <si>
    <t>602015122RT7</t>
  </si>
  <si>
    <t>Omítka stěn jádrová trass ručně tloušťka vrstvy 30 mm</t>
  </si>
  <si>
    <t>602015173R00</t>
  </si>
  <si>
    <t>Štuk vnější štuk trass, ručně, tl.3 mm</t>
  </si>
  <si>
    <t>610411129R00</t>
  </si>
  <si>
    <t>Nástřik protisolným roztokem</t>
  </si>
  <si>
    <t>první vrstva</t>
  </si>
  <si>
    <t>POP</t>
  </si>
  <si>
    <t>druhá vrstva</t>
  </si>
  <si>
    <t>Odkaz na mn. položky pořadí 6 : 197,21500</t>
  </si>
  <si>
    <t>R - 61243</t>
  </si>
  <si>
    <t>Odsolení zdiva vápennou omítkovou úpravou</t>
  </si>
  <si>
    <t>Vlastní</t>
  </si>
  <si>
    <t>Indiv</t>
  </si>
  <si>
    <t>Omítka odsolovací nanášená ručně, jednovrstvá tl. 20-30mm, zatřená, hubená vápenná omítka v poměru 1:3:8 (vápno: nastavený přírod. Materiál:písek), zpětné očištění zdiva</t>
  </si>
  <si>
    <t>západní fasáda : 3,3*0,55</t>
  </si>
  <si>
    <t>severní fasáda : 3,5*1,80</t>
  </si>
  <si>
    <t>hlavní loď : 2,8*3,00</t>
  </si>
  <si>
    <t>boční kaple : 12,3*1,30</t>
  </si>
  <si>
    <t>východní fasáda : 9,2*1,30</t>
  </si>
  <si>
    <t>11,2*1,20</t>
  </si>
  <si>
    <t>San. odsol.2</t>
  </si>
  <si>
    <t>Snížení salinity zdiva propařováním</t>
  </si>
  <si>
    <t>900      R01</t>
  </si>
  <si>
    <t>HZS - zakrývání soklové části fólií nebo geotextílií proti poškození zakrývání vnitřních povrchů, stavební dělník v tarifní třídě 4</t>
  </si>
  <si>
    <t>hod</t>
  </si>
  <si>
    <t>900      RT1</t>
  </si>
  <si>
    <t>HZS - překotvení instalací v zóně sanace bude útováno dle skutečností</t>
  </si>
  <si>
    <t>905      R01</t>
  </si>
  <si>
    <t>HZS - revize a kontrola rozvodů vniřních instalací a elektrorozvodů před před povrchovými úpravami Revize</t>
  </si>
  <si>
    <t>216904391R00</t>
  </si>
  <si>
    <t>Příplatek za ruční dočištění ocelovými kartáči</t>
  </si>
  <si>
    <t>Odkaz na mn. položky pořadí 14 : 146,09500</t>
  </si>
  <si>
    <t>289902111R00</t>
  </si>
  <si>
    <t>Otlučení nebo odsekání omítek stěn</t>
  </si>
  <si>
    <t>Včetně:</t>
  </si>
  <si>
    <t>- otlučení staré malty ze zdiva a vyčištění spár,</t>
  </si>
  <si>
    <t>- odstranění zbytků malty z líce zdiva ocelovým kartáčem,</t>
  </si>
  <si>
    <t>- shrabání a smetení otlučené suti.</t>
  </si>
  <si>
    <t>osekání v místě kladné pásové elektrody : -127,8*0,4</t>
  </si>
  <si>
    <t>978011191R00</t>
  </si>
  <si>
    <t>Otlučení omítek vnitřních vápenných - odsolovacích</t>
  </si>
  <si>
    <t>978023411R00</t>
  </si>
  <si>
    <t>Vysekání a úprava spár zdiva cihelného mimo komín.</t>
  </si>
  <si>
    <t>622412312RT1</t>
  </si>
  <si>
    <t>Nátěr stěn vnitřní, slož.1-2 , minerální silikát na hladký povrch</t>
  </si>
  <si>
    <t>včetně penetrace podkladu</t>
  </si>
  <si>
    <t>+ 10% rozsahu vnitřních omítek : 1,1*97,55</t>
  </si>
  <si>
    <t>622412312RT2</t>
  </si>
  <si>
    <t>Nátěr stěn vnějších, slož.1-2 , minerální silikát na hrubý povrch</t>
  </si>
  <si>
    <t>+ 10% rozsahu vnějších omítek : 1,1*99,665</t>
  </si>
  <si>
    <t>R - 2101</t>
  </si>
  <si>
    <t>Vysoušení extrémně zavlhlého zdiva nad 10% hm.vl. topnými sál.panely se snížením na hodnitu cca 7,5% hm. vlhkosti</t>
  </si>
  <si>
    <t xml:space="preserve">m2  </t>
  </si>
  <si>
    <t>mikrovln.technol. v kombinaci s topnými sál.panely - vysoušení zdiva na cca 7% hm. vlhkosti, měření vlhkosti gravimetrickou metodou popř. mikrovlnnou technologií</t>
  </si>
  <si>
    <t>východní fasáda : (9,2*1,30)+(11,2*1,20)</t>
  </si>
  <si>
    <t>R - 2102</t>
  </si>
  <si>
    <t>Snížení relativní vlhkosti vnitřního prostředí (po odstranění omítek) kondenzačními odvlhčovači  ,vč. obsluhy, montáže a demontáže</t>
  </si>
  <si>
    <t xml:space="preserve">den   </t>
  </si>
  <si>
    <t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t>
  </si>
  <si>
    <t>979081111R00</t>
  </si>
  <si>
    <t>Odvoz suti a vybour. hmot na skládku do 1 km</t>
  </si>
  <si>
    <t>t</t>
  </si>
  <si>
    <t>vnitřní omítky : 97,55*0,045*1,8</t>
  </si>
  <si>
    <t>vnější omítky : 99,665*0,045*1,8</t>
  </si>
  <si>
    <t>odsolovací omítky : 60,145*0,02*1,8</t>
  </si>
  <si>
    <t>osekání v místě kladné pásové elektrody : -127,8*0,4*0,045*1,8</t>
  </si>
  <si>
    <t>979081121R00</t>
  </si>
  <si>
    <t>Příplatek k odvozu za každý další 1 km</t>
  </si>
  <si>
    <t>skladka do 15 km</t>
  </si>
  <si>
    <t>vnitřní omítky : 97,55*0,045*1,8*15,0</t>
  </si>
  <si>
    <t>vnější omítky : 99,665*0,045*1,8*15,0</t>
  </si>
  <si>
    <t>odsolovací omítky : 60,145*0,02*1,8*15,0</t>
  </si>
  <si>
    <t>osekání v místě kladné pásové elektrody : -127,8*0,4*0,045*1,8*15,0</t>
  </si>
  <si>
    <t>979082111R00</t>
  </si>
  <si>
    <t>Vnitrostaveništní doprava suti do 10 m</t>
  </si>
  <si>
    <t>979082121R00</t>
  </si>
  <si>
    <t>Příplatek k vnitrost. dopravě suti za dalších 5 m</t>
  </si>
  <si>
    <t>979981104R00</t>
  </si>
  <si>
    <t>Kontejner, suť bez příměsí, odvoz a likvidace, 9 t</t>
  </si>
  <si>
    <t>979990107R00</t>
  </si>
  <si>
    <t>Poplatek za skládku suti - směs betonu,cihel,omítek</t>
  </si>
  <si>
    <t>005121010R</t>
  </si>
  <si>
    <t>Vybudování zařízení staveniště</t>
  </si>
  <si>
    <t>VRN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</si>
  <si>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</si>
  <si>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</si>
  <si>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</si>
  <si>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</si>
  <si>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</si>
  <si>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</si>
  <si>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</si>
  <si>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00524 R</t>
  </si>
  <si>
    <t>Předání a převzetí díla</t>
  </si>
  <si>
    <t>Náklady zhotovitele, které vzniknou v souvislosti s povinnostmi zhotovitele při předání a převzetí díla.</t>
  </si>
  <si>
    <t>VN-1</t>
  </si>
  <si>
    <t>přesun stavební kapacit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</si>
  <si>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</si>
  <si>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</si>
  <si>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</si>
  <si>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</si>
  <si>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</si>
  <si>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</si>
  <si>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</si>
  <si>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</si>
  <si>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</si>
  <si>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</si>
  <si>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</si>
  <si>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</si>
  <si>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</si>
  <si>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kompl</t>
  </si>
  <si>
    <t>POL99_8</t>
  </si>
  <si>
    <t>SUM</t>
  </si>
  <si>
    <t>Poznámky uchazeče k zadání</t>
  </si>
  <si>
    <t>POPUZIV</t>
  </si>
  <si>
    <t>END</t>
  </si>
  <si>
    <t>Městský úřad Šumperk</t>
  </si>
  <si>
    <t>00303461</t>
  </si>
  <si>
    <t>náměstí Míru 364/1</t>
  </si>
  <si>
    <t>CZ00303461</t>
  </si>
  <si>
    <t>787 01 Šumperk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</si>
</sst>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center"/>
    </xf>
    <xf numFmtId="49" fontId="8" fillId="0" borderId="0" xfId="0" applyNumberFormat="1" applyFont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VM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10">
        <v>1765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3" t="s">
        <v>251</v>
      </c>
      <c r="E5" s="94"/>
      <c r="F5" s="94"/>
      <c r="G5" s="94"/>
      <c r="H5" s="275" t="s">
        <v>42</v>
      </c>
      <c r="I5" s="279" t="s">
        <v>252</v>
      </c>
      <c r="J5" s="8"/>
    </row>
    <row r="6" spans="1:15" ht="15.75" customHeight="1" x14ac:dyDescent="0.2">
      <c r="A6" s="2"/>
      <c r="B6" s="28"/>
      <c r="C6" s="55"/>
      <c r="D6" s="86" t="s">
        <v>253</v>
      </c>
      <c r="E6" s="95"/>
      <c r="F6" s="95"/>
      <c r="G6" s="95"/>
      <c r="H6" s="275" t="s">
        <v>36</v>
      </c>
      <c r="I6" s="276" t="s">
        <v>254</v>
      </c>
      <c r="J6" s="8"/>
    </row>
    <row r="7" spans="1:15" ht="15.75" customHeight="1" x14ac:dyDescent="0.2">
      <c r="A7" s="2"/>
      <c r="B7" s="29"/>
      <c r="C7" s="56"/>
      <c r="D7" s="92" t="s">
        <v>255</v>
      </c>
      <c r="E7" s="92"/>
      <c r="F7" s="92"/>
      <c r="G7" s="92"/>
      <c r="H7" s="277"/>
      <c r="I7" s="278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SUMIF(F49:F56,A16,I49:I56)+SUMIF(F49:F56,"PSU",I49:I56)</f>
        <v>0</v>
      </c>
      <c r="J16" s="85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SUMIF(F49:F56,A17,I49:I56)</f>
        <v>0</v>
      </c>
      <c r="J17" s="85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SUMIF(F49:F56,A18,I49:I56)</f>
        <v>0</v>
      </c>
      <c r="J18" s="85"/>
    </row>
    <row r="19" spans="1:10" ht="23.25" customHeight="1" x14ac:dyDescent="0.2">
      <c r="A19" s="195" t="s">
        <v>69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SUMIF(F49:F56,A19,I49:I56)</f>
        <v>0</v>
      </c>
      <c r="J19" s="85"/>
    </row>
    <row r="20" spans="1:10" ht="23.25" customHeight="1" x14ac:dyDescent="0.2">
      <c r="A20" s="195" t="s">
        <v>70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SUMIF(F49:F56,A20,I49:I56)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02 SO 02 - 2 Pol'!AE219</f>
        <v>0</v>
      </c>
      <c r="G39" s="149">
        <f>'SO 02 SO 02 - 2 Pol'!AF219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'SO 02 SO 02 - 2 Pol'!AE219</f>
        <v>0</v>
      </c>
      <c r="G40" s="155">
        <f>'SO 02 SO 02 - 2 Pol'!AF219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'SO 02 SO 02 - 2 Pol'!AE219</f>
        <v>0</v>
      </c>
      <c r="G41" s="150">
        <f>'SO 02 SO 02 - 2 Pol'!AF219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56</v>
      </c>
      <c r="C49" s="184" t="s">
        <v>57</v>
      </c>
      <c r="D49" s="185"/>
      <c r="E49" s="185"/>
      <c r="F49" s="191" t="s">
        <v>26</v>
      </c>
      <c r="G49" s="192"/>
      <c r="H49" s="192"/>
      <c r="I49" s="192">
        <f>'SO 02 SO 02 - 2 Pol'!G8</f>
        <v>0</v>
      </c>
      <c r="J49" s="189" t="str">
        <f>IF(I57=0,"",I49/I57*100)</f>
        <v/>
      </c>
    </row>
    <row r="50" spans="1:10" ht="36.75" customHeight="1" x14ac:dyDescent="0.2">
      <c r="A50" s="178"/>
      <c r="B50" s="183" t="s">
        <v>58</v>
      </c>
      <c r="C50" s="184" t="s">
        <v>59</v>
      </c>
      <c r="D50" s="185"/>
      <c r="E50" s="185"/>
      <c r="F50" s="191" t="s">
        <v>26</v>
      </c>
      <c r="G50" s="192"/>
      <c r="H50" s="192"/>
      <c r="I50" s="192">
        <f>'SO 02 SO 02 - 2 Pol'!G66</f>
        <v>0</v>
      </c>
      <c r="J50" s="189" t="str">
        <f>IF(I57=0,"",I50/I57*100)</f>
        <v/>
      </c>
    </row>
    <row r="51" spans="1:10" ht="36.75" customHeight="1" x14ac:dyDescent="0.2">
      <c r="A51" s="178"/>
      <c r="B51" s="183" t="s">
        <v>60</v>
      </c>
      <c r="C51" s="184" t="s">
        <v>61</v>
      </c>
      <c r="D51" s="185"/>
      <c r="E51" s="185"/>
      <c r="F51" s="191" t="s">
        <v>26</v>
      </c>
      <c r="G51" s="192"/>
      <c r="H51" s="192"/>
      <c r="I51" s="192">
        <f>'SO 02 SO 02 - 2 Pol'!G70</f>
        <v>0</v>
      </c>
      <c r="J51" s="189" t="str">
        <f>IF(I57=0,"",I51/I57*100)</f>
        <v/>
      </c>
    </row>
    <row r="52" spans="1:10" ht="36.75" customHeight="1" x14ac:dyDescent="0.2">
      <c r="A52" s="178"/>
      <c r="B52" s="183" t="s">
        <v>62</v>
      </c>
      <c r="C52" s="184" t="s">
        <v>63</v>
      </c>
      <c r="D52" s="185"/>
      <c r="E52" s="185"/>
      <c r="F52" s="191" t="s">
        <v>27</v>
      </c>
      <c r="G52" s="192"/>
      <c r="H52" s="192"/>
      <c r="I52" s="192">
        <f>'SO 02 SO 02 - 2 Pol'!G120</f>
        <v>0</v>
      </c>
      <c r="J52" s="189" t="str">
        <f>IF(I57=0,"",I52/I57*100)</f>
        <v/>
      </c>
    </row>
    <row r="53" spans="1:10" ht="36.75" customHeight="1" x14ac:dyDescent="0.2">
      <c r="A53" s="178"/>
      <c r="B53" s="183" t="s">
        <v>64</v>
      </c>
      <c r="C53" s="184" t="s">
        <v>65</v>
      </c>
      <c r="D53" s="185"/>
      <c r="E53" s="185"/>
      <c r="F53" s="191" t="s">
        <v>28</v>
      </c>
      <c r="G53" s="192"/>
      <c r="H53" s="192"/>
      <c r="I53" s="192">
        <f>'SO 02 SO 02 - 2 Pol'!G158</f>
        <v>0</v>
      </c>
      <c r="J53" s="189" t="str">
        <f>IF(I57=0,"",I53/I57*100)</f>
        <v/>
      </c>
    </row>
    <row r="54" spans="1:10" ht="36.75" customHeight="1" x14ac:dyDescent="0.2">
      <c r="A54" s="178"/>
      <c r="B54" s="183" t="s">
        <v>66</v>
      </c>
      <c r="C54" s="184" t="s">
        <v>67</v>
      </c>
      <c r="D54" s="185"/>
      <c r="E54" s="185"/>
      <c r="F54" s="191" t="s">
        <v>68</v>
      </c>
      <c r="G54" s="192"/>
      <c r="H54" s="192"/>
      <c r="I54" s="192">
        <f>'SO 02 SO 02 - 2 Pol'!G169</f>
        <v>0</v>
      </c>
      <c r="J54" s="189" t="str">
        <f>IF(I57=0,"",I54/I57*100)</f>
        <v/>
      </c>
    </row>
    <row r="55" spans="1:10" ht="36.75" customHeight="1" x14ac:dyDescent="0.2">
      <c r="A55" s="178"/>
      <c r="B55" s="183" t="s">
        <v>69</v>
      </c>
      <c r="C55" s="184" t="s">
        <v>29</v>
      </c>
      <c r="D55" s="185"/>
      <c r="E55" s="185"/>
      <c r="F55" s="191" t="s">
        <v>69</v>
      </c>
      <c r="G55" s="192"/>
      <c r="H55" s="192"/>
      <c r="I55" s="192">
        <f>'SO 02 SO 02 - 2 Pol'!G201</f>
        <v>0</v>
      </c>
      <c r="J55" s="189" t="str">
        <f>IF(I57=0,"",I55/I57*100)</f>
        <v/>
      </c>
    </row>
    <row r="56" spans="1:10" ht="36.75" customHeight="1" x14ac:dyDescent="0.2">
      <c r="A56" s="178"/>
      <c r="B56" s="183" t="s">
        <v>70</v>
      </c>
      <c r="C56" s="184" t="s">
        <v>30</v>
      </c>
      <c r="D56" s="185"/>
      <c r="E56" s="185"/>
      <c r="F56" s="191" t="s">
        <v>70</v>
      </c>
      <c r="G56" s="192"/>
      <c r="H56" s="192"/>
      <c r="I56" s="192">
        <f>'SO 02 SO 02 - 2 Pol'!G209</f>
        <v>0</v>
      </c>
      <c r="J56" s="189" t="str">
        <f>IF(I57=0,"",I56/I57*100)</f>
        <v/>
      </c>
    </row>
    <row r="57" spans="1:10" ht="25.5" customHeight="1" x14ac:dyDescent="0.2">
      <c r="A57" s="179"/>
      <c r="B57" s="186" t="s">
        <v>1</v>
      </c>
      <c r="C57" s="187"/>
      <c r="D57" s="188"/>
      <c r="E57" s="188"/>
      <c r="F57" s="193"/>
      <c r="G57" s="194"/>
      <c r="H57" s="194"/>
      <c r="I57" s="194">
        <f>SUM(I49:I56)</f>
        <v>0</v>
      </c>
      <c r="J57" s="190">
        <f>SUM(J49:J56)</f>
        <v>0</v>
      </c>
    </row>
    <row r="58" spans="1:10" x14ac:dyDescent="0.2">
      <c r="F58" s="134"/>
      <c r="G58" s="134"/>
      <c r="H58" s="134"/>
      <c r="I58" s="134"/>
      <c r="J58" s="135"/>
    </row>
    <row r="59" spans="1:10" x14ac:dyDescent="0.2">
      <c r="F59" s="134"/>
      <c r="G59" s="134"/>
      <c r="H59" s="134"/>
      <c r="I59" s="134"/>
      <c r="J59" s="135"/>
    </row>
    <row r="60" spans="1:10" x14ac:dyDescent="0.2">
      <c r="F60" s="134"/>
      <c r="G60" s="134"/>
      <c r="H60" s="134"/>
      <c r="I60" s="134"/>
      <c r="J60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D5:G5"/>
    <mergeCell ref="D6:G6"/>
    <mergeCell ref="D7:G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E3A0A-2665-4601-95A3-345320E2688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71</v>
      </c>
    </row>
    <row r="2" spans="1:60" ht="24.95" customHeight="1" x14ac:dyDescent="0.2">
      <c r="A2" s="197" t="s">
        <v>8</v>
      </c>
      <c r="B2" s="49" t="s">
        <v>49</v>
      </c>
      <c r="C2" s="200" t="s">
        <v>50</v>
      </c>
      <c r="D2" s="198"/>
      <c r="E2" s="198"/>
      <c r="F2" s="198"/>
      <c r="G2" s="199"/>
      <c r="AG2" t="s">
        <v>72</v>
      </c>
    </row>
    <row r="3" spans="1:60" ht="24.95" customHeight="1" x14ac:dyDescent="0.2">
      <c r="A3" s="197" t="s">
        <v>9</v>
      </c>
      <c r="B3" s="49" t="s">
        <v>45</v>
      </c>
      <c r="C3" s="200" t="s">
        <v>46</v>
      </c>
      <c r="D3" s="198"/>
      <c r="E3" s="198"/>
      <c r="F3" s="198"/>
      <c r="G3" s="199"/>
      <c r="AC3" s="176" t="s">
        <v>72</v>
      </c>
      <c r="AG3" t="s">
        <v>73</v>
      </c>
    </row>
    <row r="4" spans="1:60" ht="24.95" customHeight="1" x14ac:dyDescent="0.2">
      <c r="A4" s="201" t="s">
        <v>10</v>
      </c>
      <c r="B4" s="202" t="s">
        <v>43</v>
      </c>
      <c r="C4" s="203" t="s">
        <v>44</v>
      </c>
      <c r="D4" s="204"/>
      <c r="E4" s="204"/>
      <c r="F4" s="204"/>
      <c r="G4" s="205"/>
      <c r="AG4" t="s">
        <v>74</v>
      </c>
    </row>
    <row r="5" spans="1:60" x14ac:dyDescent="0.2">
      <c r="D5" s="10"/>
    </row>
    <row r="6" spans="1:60" ht="38.25" x14ac:dyDescent="0.2">
      <c r="A6" s="207" t="s">
        <v>75</v>
      </c>
      <c r="B6" s="209" t="s">
        <v>76</v>
      </c>
      <c r="C6" s="209" t="s">
        <v>77</v>
      </c>
      <c r="D6" s="208" t="s">
        <v>78</v>
      </c>
      <c r="E6" s="207" t="s">
        <v>79</v>
      </c>
      <c r="F6" s="206" t="s">
        <v>80</v>
      </c>
      <c r="G6" s="207" t="s">
        <v>31</v>
      </c>
      <c r="H6" s="210" t="s">
        <v>32</v>
      </c>
      <c r="I6" s="210" t="s">
        <v>81</v>
      </c>
      <c r="J6" s="210" t="s">
        <v>33</v>
      </c>
      <c r="K6" s="210" t="s">
        <v>82</v>
      </c>
      <c r="L6" s="210" t="s">
        <v>83</v>
      </c>
      <c r="M6" s="210" t="s">
        <v>84</v>
      </c>
      <c r="N6" s="210" t="s">
        <v>85</v>
      </c>
      <c r="O6" s="210" t="s">
        <v>86</v>
      </c>
      <c r="P6" s="210" t="s">
        <v>87</v>
      </c>
      <c r="Q6" s="210" t="s">
        <v>88</v>
      </c>
      <c r="R6" s="210" t="s">
        <v>89</v>
      </c>
      <c r="S6" s="210" t="s">
        <v>90</v>
      </c>
      <c r="T6" s="210" t="s">
        <v>91</v>
      </c>
      <c r="U6" s="210" t="s">
        <v>92</v>
      </c>
      <c r="V6" s="210" t="s">
        <v>93</v>
      </c>
      <c r="W6" s="210" t="s">
        <v>94</v>
      </c>
      <c r="X6" s="210" t="s">
        <v>95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39" t="s">
        <v>96</v>
      </c>
      <c r="B8" s="240" t="s">
        <v>56</v>
      </c>
      <c r="C8" s="261" t="s">
        <v>57</v>
      </c>
      <c r="D8" s="241"/>
      <c r="E8" s="242"/>
      <c r="F8" s="243"/>
      <c r="G8" s="244">
        <f>SUMIF(AG9:AG65,"&lt;&gt;NOR",G9:G65)</f>
        <v>0</v>
      </c>
      <c r="H8" s="238"/>
      <c r="I8" s="238">
        <f>SUM(I9:I65)</f>
        <v>0</v>
      </c>
      <c r="J8" s="238"/>
      <c r="K8" s="238">
        <f>SUM(K9:K65)</f>
        <v>0</v>
      </c>
      <c r="L8" s="238"/>
      <c r="M8" s="238">
        <f>SUM(M9:M65)</f>
        <v>0</v>
      </c>
      <c r="N8" s="237"/>
      <c r="O8" s="237">
        <f>SUM(O9:O65)</f>
        <v>25.590000000000003</v>
      </c>
      <c r="P8" s="237"/>
      <c r="Q8" s="237">
        <f>SUM(Q9:Q65)</f>
        <v>0</v>
      </c>
      <c r="R8" s="238"/>
      <c r="S8" s="238"/>
      <c r="T8" s="238"/>
      <c r="U8" s="238"/>
      <c r="V8" s="238">
        <f>SUM(V9:V65)</f>
        <v>400.73</v>
      </c>
      <c r="W8" s="238"/>
      <c r="X8" s="238"/>
      <c r="AG8" t="s">
        <v>97</v>
      </c>
    </row>
    <row r="9" spans="1:60" outlineLevel="1" x14ac:dyDescent="0.2">
      <c r="A9" s="245">
        <v>1</v>
      </c>
      <c r="B9" s="246" t="s">
        <v>98</v>
      </c>
      <c r="C9" s="262" t="s">
        <v>99</v>
      </c>
      <c r="D9" s="247" t="s">
        <v>100</v>
      </c>
      <c r="E9" s="248">
        <v>197.215</v>
      </c>
      <c r="F9" s="249"/>
      <c r="G9" s="250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9.9000000000000008E-3</v>
      </c>
      <c r="O9" s="230">
        <f>ROUND(E9*N9,2)</f>
        <v>1.95</v>
      </c>
      <c r="P9" s="230">
        <v>0</v>
      </c>
      <c r="Q9" s="230">
        <f>ROUND(E9*P9,2)</f>
        <v>0</v>
      </c>
      <c r="R9" s="231"/>
      <c r="S9" s="231" t="s">
        <v>101</v>
      </c>
      <c r="T9" s="231" t="s">
        <v>101</v>
      </c>
      <c r="U9" s="231">
        <v>0.13600000000000001</v>
      </c>
      <c r="V9" s="231">
        <f>ROUND(E9*U9,2)</f>
        <v>26.82</v>
      </c>
      <c r="W9" s="231"/>
      <c r="X9" s="231" t="s">
        <v>102</v>
      </c>
      <c r="Y9" s="211"/>
      <c r="Z9" s="211"/>
      <c r="AA9" s="211"/>
      <c r="AB9" s="211"/>
      <c r="AC9" s="211"/>
      <c r="AD9" s="211"/>
      <c r="AE9" s="211"/>
      <c r="AF9" s="211"/>
      <c r="AG9" s="211" t="s">
        <v>103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63" t="s">
        <v>104</v>
      </c>
      <c r="D10" s="233"/>
      <c r="E10" s="234">
        <v>2.2400000000000002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11"/>
      <c r="Z10" s="211"/>
      <c r="AA10" s="211"/>
      <c r="AB10" s="211"/>
      <c r="AC10" s="211"/>
      <c r="AD10" s="211"/>
      <c r="AE10" s="211"/>
      <c r="AF10" s="211"/>
      <c r="AG10" s="211" t="s">
        <v>105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63" t="s">
        <v>106</v>
      </c>
      <c r="D11" s="233"/>
      <c r="E11" s="234">
        <v>1.6</v>
      </c>
      <c r="F11" s="231"/>
      <c r="G11" s="231"/>
      <c r="H11" s="231"/>
      <c r="I11" s="231"/>
      <c r="J11" s="231"/>
      <c r="K11" s="231"/>
      <c r="L11" s="231"/>
      <c r="M11" s="231"/>
      <c r="N11" s="230"/>
      <c r="O11" s="230"/>
      <c r="P11" s="230"/>
      <c r="Q11" s="230"/>
      <c r="R11" s="231"/>
      <c r="S11" s="231"/>
      <c r="T11" s="231"/>
      <c r="U11" s="231"/>
      <c r="V11" s="231"/>
      <c r="W11" s="231"/>
      <c r="X11" s="231"/>
      <c r="Y11" s="211"/>
      <c r="Z11" s="211"/>
      <c r="AA11" s="211"/>
      <c r="AB11" s="211"/>
      <c r="AC11" s="211"/>
      <c r="AD11" s="211"/>
      <c r="AE11" s="211"/>
      <c r="AF11" s="211"/>
      <c r="AG11" s="211" t="s">
        <v>105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63" t="s">
        <v>107</v>
      </c>
      <c r="D12" s="233"/>
      <c r="E12" s="234">
        <v>5.9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11"/>
      <c r="Z12" s="211"/>
      <c r="AA12" s="211"/>
      <c r="AB12" s="211"/>
      <c r="AC12" s="211"/>
      <c r="AD12" s="211"/>
      <c r="AE12" s="211"/>
      <c r="AF12" s="211"/>
      <c r="AG12" s="211" t="s">
        <v>105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/>
      <c r="B13" s="229"/>
      <c r="C13" s="264" t="s">
        <v>108</v>
      </c>
      <c r="D13" s="235"/>
      <c r="E13" s="236">
        <v>9.74</v>
      </c>
      <c r="F13" s="231"/>
      <c r="G13" s="231"/>
      <c r="H13" s="231"/>
      <c r="I13" s="231"/>
      <c r="J13" s="231"/>
      <c r="K13" s="231"/>
      <c r="L13" s="231"/>
      <c r="M13" s="231"/>
      <c r="N13" s="230"/>
      <c r="O13" s="230"/>
      <c r="P13" s="230"/>
      <c r="Q13" s="230"/>
      <c r="R13" s="231"/>
      <c r="S13" s="231"/>
      <c r="T13" s="231"/>
      <c r="U13" s="231"/>
      <c r="V13" s="231"/>
      <c r="W13" s="231"/>
      <c r="X13" s="231"/>
      <c r="Y13" s="211"/>
      <c r="Z13" s="211"/>
      <c r="AA13" s="211"/>
      <c r="AB13" s="211"/>
      <c r="AC13" s="211"/>
      <c r="AD13" s="211"/>
      <c r="AE13" s="211"/>
      <c r="AF13" s="211"/>
      <c r="AG13" s="211" t="s">
        <v>105</v>
      </c>
      <c r="AH13" s="211">
        <v>1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63" t="s">
        <v>109</v>
      </c>
      <c r="D14" s="233"/>
      <c r="E14" s="234">
        <v>10.6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11"/>
      <c r="Z14" s="211"/>
      <c r="AA14" s="211"/>
      <c r="AB14" s="211"/>
      <c r="AC14" s="211"/>
      <c r="AD14" s="211"/>
      <c r="AE14" s="211"/>
      <c r="AF14" s="211"/>
      <c r="AG14" s="211" t="s">
        <v>105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28"/>
      <c r="B15" s="229"/>
      <c r="C15" s="263" t="s">
        <v>110</v>
      </c>
      <c r="D15" s="233"/>
      <c r="E15" s="234">
        <v>6.6</v>
      </c>
      <c r="F15" s="231"/>
      <c r="G15" s="231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11"/>
      <c r="Z15" s="211"/>
      <c r="AA15" s="211"/>
      <c r="AB15" s="211"/>
      <c r="AC15" s="211"/>
      <c r="AD15" s="211"/>
      <c r="AE15" s="211"/>
      <c r="AF15" s="211"/>
      <c r="AG15" s="211" t="s">
        <v>105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63" t="s">
        <v>111</v>
      </c>
      <c r="D16" s="233"/>
      <c r="E16" s="234">
        <v>2.2799999999999998</v>
      </c>
      <c r="F16" s="231"/>
      <c r="G16" s="231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11"/>
      <c r="Z16" s="211"/>
      <c r="AA16" s="211"/>
      <c r="AB16" s="211"/>
      <c r="AC16" s="211"/>
      <c r="AD16" s="211"/>
      <c r="AE16" s="211"/>
      <c r="AF16" s="211"/>
      <c r="AG16" s="211" t="s">
        <v>105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63" t="s">
        <v>112</v>
      </c>
      <c r="D17" s="233"/>
      <c r="E17" s="234">
        <v>3.52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11"/>
      <c r="Z17" s="211"/>
      <c r="AA17" s="211"/>
      <c r="AB17" s="211"/>
      <c r="AC17" s="211"/>
      <c r="AD17" s="211"/>
      <c r="AE17" s="211"/>
      <c r="AF17" s="211"/>
      <c r="AG17" s="211" t="s">
        <v>105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63" t="s">
        <v>113</v>
      </c>
      <c r="D18" s="233"/>
      <c r="E18" s="234">
        <v>18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11"/>
      <c r="Z18" s="211"/>
      <c r="AA18" s="211"/>
      <c r="AB18" s="211"/>
      <c r="AC18" s="211"/>
      <c r="AD18" s="211"/>
      <c r="AE18" s="211"/>
      <c r="AF18" s="211"/>
      <c r="AG18" s="211" t="s">
        <v>105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64" t="s">
        <v>108</v>
      </c>
      <c r="D19" s="235"/>
      <c r="E19" s="236">
        <v>41</v>
      </c>
      <c r="F19" s="231"/>
      <c r="G19" s="231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11"/>
      <c r="Z19" s="211"/>
      <c r="AA19" s="211"/>
      <c r="AB19" s="211"/>
      <c r="AC19" s="211"/>
      <c r="AD19" s="211"/>
      <c r="AE19" s="211"/>
      <c r="AF19" s="211"/>
      <c r="AG19" s="211" t="s">
        <v>105</v>
      </c>
      <c r="AH19" s="211">
        <v>1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63" t="s">
        <v>114</v>
      </c>
      <c r="D20" s="233"/>
      <c r="E20" s="234">
        <v>4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11"/>
      <c r="Z20" s="211"/>
      <c r="AA20" s="211"/>
      <c r="AB20" s="211"/>
      <c r="AC20" s="211"/>
      <c r="AD20" s="211"/>
      <c r="AE20" s="211"/>
      <c r="AF20" s="211"/>
      <c r="AG20" s="211" t="s">
        <v>105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28"/>
      <c r="B21" s="229"/>
      <c r="C21" s="264" t="s">
        <v>108</v>
      </c>
      <c r="D21" s="235"/>
      <c r="E21" s="236">
        <v>4</v>
      </c>
      <c r="F21" s="231"/>
      <c r="G21" s="231"/>
      <c r="H21" s="231"/>
      <c r="I21" s="231"/>
      <c r="J21" s="231"/>
      <c r="K21" s="231"/>
      <c r="L21" s="231"/>
      <c r="M21" s="231"/>
      <c r="N21" s="230"/>
      <c r="O21" s="230"/>
      <c r="P21" s="230"/>
      <c r="Q21" s="230"/>
      <c r="R21" s="231"/>
      <c r="S21" s="231"/>
      <c r="T21" s="231"/>
      <c r="U21" s="231"/>
      <c r="V21" s="231"/>
      <c r="W21" s="231"/>
      <c r="X21" s="231"/>
      <c r="Y21" s="211"/>
      <c r="Z21" s="211"/>
      <c r="AA21" s="211"/>
      <c r="AB21" s="211"/>
      <c r="AC21" s="211"/>
      <c r="AD21" s="211"/>
      <c r="AE21" s="211"/>
      <c r="AF21" s="211"/>
      <c r="AG21" s="211" t="s">
        <v>105</v>
      </c>
      <c r="AH21" s="211">
        <v>1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63" t="s">
        <v>115</v>
      </c>
      <c r="D22" s="233"/>
      <c r="E22" s="234"/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11"/>
      <c r="Z22" s="211"/>
      <c r="AA22" s="211"/>
      <c r="AB22" s="211"/>
      <c r="AC22" s="211"/>
      <c r="AD22" s="211"/>
      <c r="AE22" s="211"/>
      <c r="AF22" s="211"/>
      <c r="AG22" s="211" t="s">
        <v>105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63" t="s">
        <v>116</v>
      </c>
      <c r="D23" s="233"/>
      <c r="E23" s="234">
        <v>5.18</v>
      </c>
      <c r="F23" s="231"/>
      <c r="G23" s="231"/>
      <c r="H23" s="231"/>
      <c r="I23" s="231"/>
      <c r="J23" s="231"/>
      <c r="K23" s="231"/>
      <c r="L23" s="231"/>
      <c r="M23" s="231"/>
      <c r="N23" s="230"/>
      <c r="O23" s="230"/>
      <c r="P23" s="230"/>
      <c r="Q23" s="230"/>
      <c r="R23" s="231"/>
      <c r="S23" s="231"/>
      <c r="T23" s="231"/>
      <c r="U23" s="231"/>
      <c r="V23" s="231"/>
      <c r="W23" s="231"/>
      <c r="X23" s="231"/>
      <c r="Y23" s="211"/>
      <c r="Z23" s="211"/>
      <c r="AA23" s="211"/>
      <c r="AB23" s="211"/>
      <c r="AC23" s="211"/>
      <c r="AD23" s="211"/>
      <c r="AE23" s="211"/>
      <c r="AF23" s="211"/>
      <c r="AG23" s="211" t="s">
        <v>105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64" t="s">
        <v>108</v>
      </c>
      <c r="D24" s="235"/>
      <c r="E24" s="236">
        <v>5.18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11"/>
      <c r="Z24" s="211"/>
      <c r="AA24" s="211"/>
      <c r="AB24" s="211"/>
      <c r="AC24" s="211"/>
      <c r="AD24" s="211"/>
      <c r="AE24" s="211"/>
      <c r="AF24" s="211"/>
      <c r="AG24" s="211" t="s">
        <v>105</v>
      </c>
      <c r="AH24" s="211">
        <v>1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28"/>
      <c r="B25" s="229"/>
      <c r="C25" s="263" t="s">
        <v>117</v>
      </c>
      <c r="D25" s="233"/>
      <c r="E25" s="234">
        <v>4.2</v>
      </c>
      <c r="F25" s="231"/>
      <c r="G25" s="231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11"/>
      <c r="Z25" s="211"/>
      <c r="AA25" s="211"/>
      <c r="AB25" s="211"/>
      <c r="AC25" s="211"/>
      <c r="AD25" s="211"/>
      <c r="AE25" s="211"/>
      <c r="AF25" s="211"/>
      <c r="AG25" s="211" t="s">
        <v>105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63" t="s">
        <v>118</v>
      </c>
      <c r="D26" s="233"/>
      <c r="E26" s="234">
        <v>15.99</v>
      </c>
      <c r="F26" s="231"/>
      <c r="G26" s="231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11"/>
      <c r="Z26" s="211"/>
      <c r="AA26" s="211"/>
      <c r="AB26" s="211"/>
      <c r="AC26" s="211"/>
      <c r="AD26" s="211"/>
      <c r="AE26" s="211"/>
      <c r="AF26" s="211"/>
      <c r="AG26" s="211" t="s">
        <v>105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63" t="s">
        <v>119</v>
      </c>
      <c r="D27" s="233"/>
      <c r="E27" s="234">
        <v>8.84</v>
      </c>
      <c r="F27" s="231"/>
      <c r="G27" s="231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11"/>
      <c r="Z27" s="211"/>
      <c r="AA27" s="211"/>
      <c r="AB27" s="211"/>
      <c r="AC27" s="211"/>
      <c r="AD27" s="211"/>
      <c r="AE27" s="211"/>
      <c r="AF27" s="211"/>
      <c r="AG27" s="211" t="s">
        <v>105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28"/>
      <c r="B28" s="229"/>
      <c r="C28" s="263" t="s">
        <v>120</v>
      </c>
      <c r="D28" s="233"/>
      <c r="E28" s="234">
        <v>7.7</v>
      </c>
      <c r="F28" s="231"/>
      <c r="G28" s="231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11"/>
      <c r="Z28" s="211"/>
      <c r="AA28" s="211"/>
      <c r="AB28" s="211"/>
      <c r="AC28" s="211"/>
      <c r="AD28" s="211"/>
      <c r="AE28" s="211"/>
      <c r="AF28" s="211"/>
      <c r="AG28" s="211" t="s">
        <v>105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63" t="s">
        <v>121</v>
      </c>
      <c r="D29" s="233"/>
      <c r="E29" s="234">
        <v>0.9</v>
      </c>
      <c r="F29" s="231"/>
      <c r="G29" s="231"/>
      <c r="H29" s="231"/>
      <c r="I29" s="231"/>
      <c r="J29" s="231"/>
      <c r="K29" s="231"/>
      <c r="L29" s="231"/>
      <c r="M29" s="231"/>
      <c r="N29" s="230"/>
      <c r="O29" s="230"/>
      <c r="P29" s="230"/>
      <c r="Q29" s="230"/>
      <c r="R29" s="231"/>
      <c r="S29" s="231"/>
      <c r="T29" s="231"/>
      <c r="U29" s="231"/>
      <c r="V29" s="231"/>
      <c r="W29" s="231"/>
      <c r="X29" s="231"/>
      <c r="Y29" s="211"/>
      <c r="Z29" s="211"/>
      <c r="AA29" s="211"/>
      <c r="AB29" s="211"/>
      <c r="AC29" s="211"/>
      <c r="AD29" s="211"/>
      <c r="AE29" s="211"/>
      <c r="AF29" s="211"/>
      <c r="AG29" s="211" t="s">
        <v>105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64" t="s">
        <v>108</v>
      </c>
      <c r="D30" s="235"/>
      <c r="E30" s="236">
        <v>37.630000000000003</v>
      </c>
      <c r="F30" s="231"/>
      <c r="G30" s="231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11"/>
      <c r="Z30" s="211"/>
      <c r="AA30" s="211"/>
      <c r="AB30" s="211"/>
      <c r="AC30" s="211"/>
      <c r="AD30" s="211"/>
      <c r="AE30" s="211"/>
      <c r="AF30" s="211"/>
      <c r="AG30" s="211" t="s">
        <v>105</v>
      </c>
      <c r="AH30" s="211">
        <v>1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/>
      <c r="B31" s="229"/>
      <c r="C31" s="263" t="s">
        <v>122</v>
      </c>
      <c r="D31" s="233"/>
      <c r="E31" s="234">
        <v>3.0249999999999999</v>
      </c>
      <c r="F31" s="231"/>
      <c r="G31" s="231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11"/>
      <c r="Z31" s="211"/>
      <c r="AA31" s="211"/>
      <c r="AB31" s="211"/>
      <c r="AC31" s="211"/>
      <c r="AD31" s="211"/>
      <c r="AE31" s="211"/>
      <c r="AF31" s="211"/>
      <c r="AG31" s="211" t="s">
        <v>105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64" t="s">
        <v>108</v>
      </c>
      <c r="D32" s="235"/>
      <c r="E32" s="236">
        <v>3.0249999999999999</v>
      </c>
      <c r="F32" s="231"/>
      <c r="G32" s="231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11"/>
      <c r="Z32" s="211"/>
      <c r="AA32" s="211"/>
      <c r="AB32" s="211"/>
      <c r="AC32" s="211"/>
      <c r="AD32" s="211"/>
      <c r="AE32" s="211"/>
      <c r="AF32" s="211"/>
      <c r="AG32" s="211" t="s">
        <v>105</v>
      </c>
      <c r="AH32" s="211">
        <v>1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63" t="s">
        <v>123</v>
      </c>
      <c r="D33" s="233"/>
      <c r="E33" s="234">
        <v>2.86</v>
      </c>
      <c r="F33" s="231"/>
      <c r="G33" s="231"/>
      <c r="H33" s="231"/>
      <c r="I33" s="231"/>
      <c r="J33" s="231"/>
      <c r="K33" s="231"/>
      <c r="L33" s="231"/>
      <c r="M33" s="231"/>
      <c r="N33" s="230"/>
      <c r="O33" s="230"/>
      <c r="P33" s="230"/>
      <c r="Q33" s="230"/>
      <c r="R33" s="231"/>
      <c r="S33" s="231"/>
      <c r="T33" s="231"/>
      <c r="U33" s="231"/>
      <c r="V33" s="231"/>
      <c r="W33" s="231"/>
      <c r="X33" s="231"/>
      <c r="Y33" s="211"/>
      <c r="Z33" s="211"/>
      <c r="AA33" s="211"/>
      <c r="AB33" s="211"/>
      <c r="AC33" s="211"/>
      <c r="AD33" s="211"/>
      <c r="AE33" s="211"/>
      <c r="AF33" s="211"/>
      <c r="AG33" s="211" t="s">
        <v>105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63" t="s">
        <v>124</v>
      </c>
      <c r="D34" s="233"/>
      <c r="E34" s="234">
        <v>6.48</v>
      </c>
      <c r="F34" s="231"/>
      <c r="G34" s="231"/>
      <c r="H34" s="231"/>
      <c r="I34" s="231"/>
      <c r="J34" s="231"/>
      <c r="K34" s="231"/>
      <c r="L34" s="231"/>
      <c r="M34" s="231"/>
      <c r="N34" s="230"/>
      <c r="O34" s="230"/>
      <c r="P34" s="230"/>
      <c r="Q34" s="230"/>
      <c r="R34" s="231"/>
      <c r="S34" s="231"/>
      <c r="T34" s="231"/>
      <c r="U34" s="231"/>
      <c r="V34" s="231"/>
      <c r="W34" s="231"/>
      <c r="X34" s="231"/>
      <c r="Y34" s="211"/>
      <c r="Z34" s="211"/>
      <c r="AA34" s="211"/>
      <c r="AB34" s="211"/>
      <c r="AC34" s="211"/>
      <c r="AD34" s="211"/>
      <c r="AE34" s="211"/>
      <c r="AF34" s="211"/>
      <c r="AG34" s="211" t="s">
        <v>105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63" t="s">
        <v>125</v>
      </c>
      <c r="D35" s="233"/>
      <c r="E35" s="234">
        <v>17.36</v>
      </c>
      <c r="F35" s="231"/>
      <c r="G35" s="231"/>
      <c r="H35" s="231"/>
      <c r="I35" s="231"/>
      <c r="J35" s="231"/>
      <c r="K35" s="231"/>
      <c r="L35" s="231"/>
      <c r="M35" s="231"/>
      <c r="N35" s="230"/>
      <c r="O35" s="230"/>
      <c r="P35" s="230"/>
      <c r="Q35" s="230"/>
      <c r="R35" s="231"/>
      <c r="S35" s="231"/>
      <c r="T35" s="231"/>
      <c r="U35" s="231"/>
      <c r="V35" s="231"/>
      <c r="W35" s="231"/>
      <c r="X35" s="231"/>
      <c r="Y35" s="211"/>
      <c r="Z35" s="211"/>
      <c r="AA35" s="211"/>
      <c r="AB35" s="211"/>
      <c r="AC35" s="211"/>
      <c r="AD35" s="211"/>
      <c r="AE35" s="211"/>
      <c r="AF35" s="211"/>
      <c r="AG35" s="211" t="s">
        <v>105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63" t="s">
        <v>126</v>
      </c>
      <c r="D36" s="233"/>
      <c r="E36" s="234">
        <v>19.100000000000001</v>
      </c>
      <c r="F36" s="231"/>
      <c r="G36" s="231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11"/>
      <c r="Z36" s="211"/>
      <c r="AA36" s="211"/>
      <c r="AB36" s="211"/>
      <c r="AC36" s="211"/>
      <c r="AD36" s="211"/>
      <c r="AE36" s="211"/>
      <c r="AF36" s="211"/>
      <c r="AG36" s="211" t="s">
        <v>105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64" t="s">
        <v>108</v>
      </c>
      <c r="D37" s="235"/>
      <c r="E37" s="236">
        <v>45.8</v>
      </c>
      <c r="F37" s="231"/>
      <c r="G37" s="231"/>
      <c r="H37" s="231"/>
      <c r="I37" s="231"/>
      <c r="J37" s="231"/>
      <c r="K37" s="231"/>
      <c r="L37" s="231"/>
      <c r="M37" s="231"/>
      <c r="N37" s="230"/>
      <c r="O37" s="230"/>
      <c r="P37" s="230"/>
      <c r="Q37" s="230"/>
      <c r="R37" s="231"/>
      <c r="S37" s="231"/>
      <c r="T37" s="231"/>
      <c r="U37" s="231"/>
      <c r="V37" s="231"/>
      <c r="W37" s="231"/>
      <c r="X37" s="231"/>
      <c r="Y37" s="211"/>
      <c r="Z37" s="211"/>
      <c r="AA37" s="211"/>
      <c r="AB37" s="211"/>
      <c r="AC37" s="211"/>
      <c r="AD37" s="211"/>
      <c r="AE37" s="211"/>
      <c r="AF37" s="211"/>
      <c r="AG37" s="211" t="s">
        <v>105</v>
      </c>
      <c r="AH37" s="211">
        <v>1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28"/>
      <c r="B38" s="229"/>
      <c r="C38" s="263" t="s">
        <v>127</v>
      </c>
      <c r="D38" s="233"/>
      <c r="E38" s="234">
        <v>13.8</v>
      </c>
      <c r="F38" s="231"/>
      <c r="G38" s="231"/>
      <c r="H38" s="231"/>
      <c r="I38" s="231"/>
      <c r="J38" s="231"/>
      <c r="K38" s="231"/>
      <c r="L38" s="231"/>
      <c r="M38" s="231"/>
      <c r="N38" s="230"/>
      <c r="O38" s="230"/>
      <c r="P38" s="230"/>
      <c r="Q38" s="230"/>
      <c r="R38" s="231"/>
      <c r="S38" s="231"/>
      <c r="T38" s="231"/>
      <c r="U38" s="231"/>
      <c r="V38" s="231"/>
      <c r="W38" s="231"/>
      <c r="X38" s="231"/>
      <c r="Y38" s="211"/>
      <c r="Z38" s="211"/>
      <c r="AA38" s="211"/>
      <c r="AB38" s="211"/>
      <c r="AC38" s="211"/>
      <c r="AD38" s="211"/>
      <c r="AE38" s="211"/>
      <c r="AF38" s="211"/>
      <c r="AG38" s="211" t="s">
        <v>105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63" t="s">
        <v>128</v>
      </c>
      <c r="D39" s="233"/>
      <c r="E39" s="234">
        <v>11.96</v>
      </c>
      <c r="F39" s="231"/>
      <c r="G39" s="231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11"/>
      <c r="Z39" s="211"/>
      <c r="AA39" s="211"/>
      <c r="AB39" s="211"/>
      <c r="AC39" s="211"/>
      <c r="AD39" s="211"/>
      <c r="AE39" s="211"/>
      <c r="AF39" s="211"/>
      <c r="AG39" s="211" t="s">
        <v>105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63" t="s">
        <v>129</v>
      </c>
      <c r="D40" s="233"/>
      <c r="E40" s="234">
        <v>25.08</v>
      </c>
      <c r="F40" s="231"/>
      <c r="G40" s="231"/>
      <c r="H40" s="231"/>
      <c r="I40" s="231"/>
      <c r="J40" s="231"/>
      <c r="K40" s="231"/>
      <c r="L40" s="231"/>
      <c r="M40" s="231"/>
      <c r="N40" s="230"/>
      <c r="O40" s="230"/>
      <c r="P40" s="230"/>
      <c r="Q40" s="230"/>
      <c r="R40" s="231"/>
      <c r="S40" s="231"/>
      <c r="T40" s="231"/>
      <c r="U40" s="231"/>
      <c r="V40" s="231"/>
      <c r="W40" s="231"/>
      <c r="X40" s="231"/>
      <c r="Y40" s="211"/>
      <c r="Z40" s="211"/>
      <c r="AA40" s="211"/>
      <c r="AB40" s="211"/>
      <c r="AC40" s="211"/>
      <c r="AD40" s="211"/>
      <c r="AE40" s="211"/>
      <c r="AF40" s="211"/>
      <c r="AG40" s="211" t="s">
        <v>105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45">
        <v>2</v>
      </c>
      <c r="B41" s="246" t="s">
        <v>130</v>
      </c>
      <c r="C41" s="262" t="s">
        <v>131</v>
      </c>
      <c r="D41" s="247" t="s">
        <v>100</v>
      </c>
      <c r="E41" s="248">
        <v>197.215</v>
      </c>
      <c r="F41" s="249"/>
      <c r="G41" s="250">
        <f>ROUND(E41*F41,2)</f>
        <v>0</v>
      </c>
      <c r="H41" s="232"/>
      <c r="I41" s="231">
        <f>ROUND(E41*H41,2)</f>
        <v>0</v>
      </c>
      <c r="J41" s="232"/>
      <c r="K41" s="231">
        <f>ROUND(E41*J41,2)</f>
        <v>0</v>
      </c>
      <c r="L41" s="231">
        <v>21</v>
      </c>
      <c r="M41" s="231">
        <f>G41*(1+L41/100)</f>
        <v>0</v>
      </c>
      <c r="N41" s="230">
        <v>9.4500000000000001E-3</v>
      </c>
      <c r="O41" s="230">
        <f>ROUND(E41*N41,2)</f>
        <v>1.86</v>
      </c>
      <c r="P41" s="230">
        <v>0</v>
      </c>
      <c r="Q41" s="230">
        <f>ROUND(E41*P41,2)</f>
        <v>0</v>
      </c>
      <c r="R41" s="231"/>
      <c r="S41" s="231" t="s">
        <v>101</v>
      </c>
      <c r="T41" s="231" t="s">
        <v>101</v>
      </c>
      <c r="U41" s="231">
        <v>8.1000000000000003E-2</v>
      </c>
      <c r="V41" s="231">
        <f>ROUND(E41*U41,2)</f>
        <v>15.97</v>
      </c>
      <c r="W41" s="231"/>
      <c r="X41" s="231" t="s">
        <v>102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103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28"/>
      <c r="B42" s="229"/>
      <c r="C42" s="263" t="s">
        <v>132</v>
      </c>
      <c r="D42" s="233"/>
      <c r="E42" s="234">
        <v>197.215</v>
      </c>
      <c r="F42" s="231"/>
      <c r="G42" s="231"/>
      <c r="H42" s="231"/>
      <c r="I42" s="231"/>
      <c r="J42" s="231"/>
      <c r="K42" s="231"/>
      <c r="L42" s="231"/>
      <c r="M42" s="231"/>
      <c r="N42" s="230"/>
      <c r="O42" s="230"/>
      <c r="P42" s="230"/>
      <c r="Q42" s="230"/>
      <c r="R42" s="231"/>
      <c r="S42" s="231"/>
      <c r="T42" s="231"/>
      <c r="U42" s="231"/>
      <c r="V42" s="231"/>
      <c r="W42" s="231"/>
      <c r="X42" s="231"/>
      <c r="Y42" s="211"/>
      <c r="Z42" s="211"/>
      <c r="AA42" s="211"/>
      <c r="AB42" s="211"/>
      <c r="AC42" s="211"/>
      <c r="AD42" s="211"/>
      <c r="AE42" s="211"/>
      <c r="AF42" s="211"/>
      <c r="AG42" s="211" t="s">
        <v>105</v>
      </c>
      <c r="AH42" s="211">
        <v>5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5">
        <v>3</v>
      </c>
      <c r="B43" s="246" t="s">
        <v>133</v>
      </c>
      <c r="C43" s="262" t="s">
        <v>134</v>
      </c>
      <c r="D43" s="247" t="s">
        <v>100</v>
      </c>
      <c r="E43" s="248">
        <v>197.215</v>
      </c>
      <c r="F43" s="249"/>
      <c r="G43" s="250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21</v>
      </c>
      <c r="M43" s="231">
        <f>G43*(1+L43/100)</f>
        <v>0</v>
      </c>
      <c r="N43" s="230">
        <v>1.89E-2</v>
      </c>
      <c r="O43" s="230">
        <f>ROUND(E43*N43,2)</f>
        <v>3.73</v>
      </c>
      <c r="P43" s="230">
        <v>0</v>
      </c>
      <c r="Q43" s="230">
        <f>ROUND(E43*P43,2)</f>
        <v>0</v>
      </c>
      <c r="R43" s="231"/>
      <c r="S43" s="231" t="s">
        <v>101</v>
      </c>
      <c r="T43" s="231" t="s">
        <v>101</v>
      </c>
      <c r="U43" s="231">
        <v>0.36</v>
      </c>
      <c r="V43" s="231">
        <f>ROUND(E43*U43,2)</f>
        <v>71</v>
      </c>
      <c r="W43" s="231"/>
      <c r="X43" s="231" t="s">
        <v>102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103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63" t="s">
        <v>132</v>
      </c>
      <c r="D44" s="233"/>
      <c r="E44" s="234">
        <v>197.215</v>
      </c>
      <c r="F44" s="231"/>
      <c r="G44" s="231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11"/>
      <c r="Z44" s="211"/>
      <c r="AA44" s="211"/>
      <c r="AB44" s="211"/>
      <c r="AC44" s="211"/>
      <c r="AD44" s="211"/>
      <c r="AE44" s="211"/>
      <c r="AF44" s="211"/>
      <c r="AG44" s="211" t="s">
        <v>105</v>
      </c>
      <c r="AH44" s="211">
        <v>5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5">
        <v>4</v>
      </c>
      <c r="B45" s="246" t="s">
        <v>135</v>
      </c>
      <c r="C45" s="262" t="s">
        <v>136</v>
      </c>
      <c r="D45" s="247" t="s">
        <v>100</v>
      </c>
      <c r="E45" s="248">
        <v>197.215</v>
      </c>
      <c r="F45" s="249"/>
      <c r="G45" s="250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21</v>
      </c>
      <c r="M45" s="231">
        <f>G45*(1+L45/100)</f>
        <v>0</v>
      </c>
      <c r="N45" s="230">
        <v>5.67E-2</v>
      </c>
      <c r="O45" s="230">
        <f>ROUND(E45*N45,2)</f>
        <v>11.18</v>
      </c>
      <c r="P45" s="230">
        <v>0</v>
      </c>
      <c r="Q45" s="230">
        <f>ROUND(E45*P45,2)</f>
        <v>0</v>
      </c>
      <c r="R45" s="231"/>
      <c r="S45" s="231" t="s">
        <v>101</v>
      </c>
      <c r="T45" s="231" t="s">
        <v>101</v>
      </c>
      <c r="U45" s="231">
        <v>0.6</v>
      </c>
      <c r="V45" s="231">
        <f>ROUND(E45*U45,2)</f>
        <v>118.33</v>
      </c>
      <c r="W45" s="231"/>
      <c r="X45" s="231" t="s">
        <v>102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103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63" t="s">
        <v>132</v>
      </c>
      <c r="D46" s="233"/>
      <c r="E46" s="234">
        <v>197.215</v>
      </c>
      <c r="F46" s="231"/>
      <c r="G46" s="231"/>
      <c r="H46" s="231"/>
      <c r="I46" s="231"/>
      <c r="J46" s="231"/>
      <c r="K46" s="231"/>
      <c r="L46" s="231"/>
      <c r="M46" s="231"/>
      <c r="N46" s="230"/>
      <c r="O46" s="230"/>
      <c r="P46" s="230"/>
      <c r="Q46" s="230"/>
      <c r="R46" s="231"/>
      <c r="S46" s="231"/>
      <c r="T46" s="231"/>
      <c r="U46" s="231"/>
      <c r="V46" s="231"/>
      <c r="W46" s="231"/>
      <c r="X46" s="231"/>
      <c r="Y46" s="211"/>
      <c r="Z46" s="211"/>
      <c r="AA46" s="211"/>
      <c r="AB46" s="211"/>
      <c r="AC46" s="211"/>
      <c r="AD46" s="211"/>
      <c r="AE46" s="211"/>
      <c r="AF46" s="211"/>
      <c r="AG46" s="211" t="s">
        <v>105</v>
      </c>
      <c r="AH46" s="211">
        <v>5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45">
        <v>5</v>
      </c>
      <c r="B47" s="246" t="s">
        <v>137</v>
      </c>
      <c r="C47" s="262" t="s">
        <v>138</v>
      </c>
      <c r="D47" s="247" t="s">
        <v>100</v>
      </c>
      <c r="E47" s="248">
        <v>197.215</v>
      </c>
      <c r="F47" s="249"/>
      <c r="G47" s="250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21</v>
      </c>
      <c r="M47" s="231">
        <f>G47*(1+L47/100)</f>
        <v>0</v>
      </c>
      <c r="N47" s="230">
        <v>4.4099999999999999E-3</v>
      </c>
      <c r="O47" s="230">
        <f>ROUND(E47*N47,2)</f>
        <v>0.87</v>
      </c>
      <c r="P47" s="230">
        <v>0</v>
      </c>
      <c r="Q47" s="230">
        <f>ROUND(E47*P47,2)</f>
        <v>0</v>
      </c>
      <c r="R47" s="231"/>
      <c r="S47" s="231" t="s">
        <v>101</v>
      </c>
      <c r="T47" s="231" t="s">
        <v>101</v>
      </c>
      <c r="U47" s="231">
        <v>0.28499999999999998</v>
      </c>
      <c r="V47" s="231">
        <f>ROUND(E47*U47,2)</f>
        <v>56.21</v>
      </c>
      <c r="W47" s="231"/>
      <c r="X47" s="231" t="s">
        <v>102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103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63" t="s">
        <v>132</v>
      </c>
      <c r="D48" s="233"/>
      <c r="E48" s="234">
        <v>197.215</v>
      </c>
      <c r="F48" s="231"/>
      <c r="G48" s="231"/>
      <c r="H48" s="231"/>
      <c r="I48" s="231"/>
      <c r="J48" s="231"/>
      <c r="K48" s="231"/>
      <c r="L48" s="231"/>
      <c r="M48" s="231"/>
      <c r="N48" s="230"/>
      <c r="O48" s="230"/>
      <c r="P48" s="230"/>
      <c r="Q48" s="230"/>
      <c r="R48" s="231"/>
      <c r="S48" s="231"/>
      <c r="T48" s="231"/>
      <c r="U48" s="231"/>
      <c r="V48" s="231"/>
      <c r="W48" s="231"/>
      <c r="X48" s="231"/>
      <c r="Y48" s="211"/>
      <c r="Z48" s="211"/>
      <c r="AA48" s="211"/>
      <c r="AB48" s="211"/>
      <c r="AC48" s="211"/>
      <c r="AD48" s="211"/>
      <c r="AE48" s="211"/>
      <c r="AF48" s="211"/>
      <c r="AG48" s="211" t="s">
        <v>105</v>
      </c>
      <c r="AH48" s="211">
        <v>5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5">
        <v>6</v>
      </c>
      <c r="B49" s="246" t="s">
        <v>139</v>
      </c>
      <c r="C49" s="262" t="s">
        <v>140</v>
      </c>
      <c r="D49" s="247" t="s">
        <v>100</v>
      </c>
      <c r="E49" s="248">
        <v>197.215</v>
      </c>
      <c r="F49" s="249"/>
      <c r="G49" s="250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21</v>
      </c>
      <c r="M49" s="231">
        <f>G49*(1+L49/100)</f>
        <v>0</v>
      </c>
      <c r="N49" s="230">
        <v>5.0000000000000001E-4</v>
      </c>
      <c r="O49" s="230">
        <f>ROUND(E49*N49,2)</f>
        <v>0.1</v>
      </c>
      <c r="P49" s="230">
        <v>0</v>
      </c>
      <c r="Q49" s="230">
        <f>ROUND(E49*P49,2)</f>
        <v>0</v>
      </c>
      <c r="R49" s="231"/>
      <c r="S49" s="231" t="s">
        <v>101</v>
      </c>
      <c r="T49" s="231" t="s">
        <v>101</v>
      </c>
      <c r="U49" s="231">
        <v>4.4999999999999998E-2</v>
      </c>
      <c r="V49" s="231">
        <f>ROUND(E49*U49,2)</f>
        <v>8.8699999999999992</v>
      </c>
      <c r="W49" s="231"/>
      <c r="X49" s="231" t="s">
        <v>102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103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65" t="s">
        <v>141</v>
      </c>
      <c r="D50" s="251"/>
      <c r="E50" s="251"/>
      <c r="F50" s="251"/>
      <c r="G50" s="251"/>
      <c r="H50" s="231"/>
      <c r="I50" s="231"/>
      <c r="J50" s="231"/>
      <c r="K50" s="231"/>
      <c r="L50" s="231"/>
      <c r="M50" s="231"/>
      <c r="N50" s="230"/>
      <c r="O50" s="230"/>
      <c r="P50" s="230"/>
      <c r="Q50" s="230"/>
      <c r="R50" s="231"/>
      <c r="S50" s="231"/>
      <c r="T50" s="231"/>
      <c r="U50" s="231"/>
      <c r="V50" s="231"/>
      <c r="W50" s="231"/>
      <c r="X50" s="231"/>
      <c r="Y50" s="211"/>
      <c r="Z50" s="211"/>
      <c r="AA50" s="211"/>
      <c r="AB50" s="211"/>
      <c r="AC50" s="211"/>
      <c r="AD50" s="211"/>
      <c r="AE50" s="211"/>
      <c r="AF50" s="211"/>
      <c r="AG50" s="211" t="s">
        <v>142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28"/>
      <c r="B51" s="229"/>
      <c r="C51" s="263" t="s">
        <v>132</v>
      </c>
      <c r="D51" s="233"/>
      <c r="E51" s="234">
        <v>197.215</v>
      </c>
      <c r="F51" s="231"/>
      <c r="G51" s="231"/>
      <c r="H51" s="231"/>
      <c r="I51" s="231"/>
      <c r="J51" s="231"/>
      <c r="K51" s="231"/>
      <c r="L51" s="231"/>
      <c r="M51" s="231"/>
      <c r="N51" s="230"/>
      <c r="O51" s="230"/>
      <c r="P51" s="230"/>
      <c r="Q51" s="230"/>
      <c r="R51" s="231"/>
      <c r="S51" s="231"/>
      <c r="T51" s="231"/>
      <c r="U51" s="231"/>
      <c r="V51" s="231"/>
      <c r="W51" s="231"/>
      <c r="X51" s="231"/>
      <c r="Y51" s="211"/>
      <c r="Z51" s="211"/>
      <c r="AA51" s="211"/>
      <c r="AB51" s="211"/>
      <c r="AC51" s="211"/>
      <c r="AD51" s="211"/>
      <c r="AE51" s="211"/>
      <c r="AF51" s="211"/>
      <c r="AG51" s="211" t="s">
        <v>105</v>
      </c>
      <c r="AH51" s="211">
        <v>5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45">
        <v>7</v>
      </c>
      <c r="B52" s="246" t="s">
        <v>139</v>
      </c>
      <c r="C52" s="262" t="s">
        <v>140</v>
      </c>
      <c r="D52" s="247" t="s">
        <v>100</v>
      </c>
      <c r="E52" s="248">
        <v>197.215</v>
      </c>
      <c r="F52" s="249"/>
      <c r="G52" s="250">
        <f>ROUND(E52*F52,2)</f>
        <v>0</v>
      </c>
      <c r="H52" s="232"/>
      <c r="I52" s="231">
        <f>ROUND(E52*H52,2)</f>
        <v>0</v>
      </c>
      <c r="J52" s="232"/>
      <c r="K52" s="231">
        <f>ROUND(E52*J52,2)</f>
        <v>0</v>
      </c>
      <c r="L52" s="231">
        <v>21</v>
      </c>
      <c r="M52" s="231">
        <f>G52*(1+L52/100)</f>
        <v>0</v>
      </c>
      <c r="N52" s="230">
        <v>5.0000000000000001E-4</v>
      </c>
      <c r="O52" s="230">
        <f>ROUND(E52*N52,2)</f>
        <v>0.1</v>
      </c>
      <c r="P52" s="230">
        <v>0</v>
      </c>
      <c r="Q52" s="230">
        <f>ROUND(E52*P52,2)</f>
        <v>0</v>
      </c>
      <c r="R52" s="231"/>
      <c r="S52" s="231" t="s">
        <v>101</v>
      </c>
      <c r="T52" s="231" t="s">
        <v>101</v>
      </c>
      <c r="U52" s="231">
        <v>4.4999999999999998E-2</v>
      </c>
      <c r="V52" s="231">
        <f>ROUND(E52*U52,2)</f>
        <v>8.8699999999999992</v>
      </c>
      <c r="W52" s="231"/>
      <c r="X52" s="231" t="s">
        <v>102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103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28"/>
      <c r="B53" s="229"/>
      <c r="C53" s="265" t="s">
        <v>143</v>
      </c>
      <c r="D53" s="251"/>
      <c r="E53" s="251"/>
      <c r="F53" s="251"/>
      <c r="G53" s="251"/>
      <c r="H53" s="231"/>
      <c r="I53" s="231"/>
      <c r="J53" s="231"/>
      <c r="K53" s="231"/>
      <c r="L53" s="231"/>
      <c r="M53" s="231"/>
      <c r="N53" s="230"/>
      <c r="O53" s="230"/>
      <c r="P53" s="230"/>
      <c r="Q53" s="230"/>
      <c r="R53" s="231"/>
      <c r="S53" s="231"/>
      <c r="T53" s="231"/>
      <c r="U53" s="231"/>
      <c r="V53" s="231"/>
      <c r="W53" s="231"/>
      <c r="X53" s="231"/>
      <c r="Y53" s="211"/>
      <c r="Z53" s="211"/>
      <c r="AA53" s="211"/>
      <c r="AB53" s="211"/>
      <c r="AC53" s="211"/>
      <c r="AD53" s="211"/>
      <c r="AE53" s="211"/>
      <c r="AF53" s="211"/>
      <c r="AG53" s="211" t="s">
        <v>142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63" t="s">
        <v>144</v>
      </c>
      <c r="D54" s="233"/>
      <c r="E54" s="234">
        <v>197.215</v>
      </c>
      <c r="F54" s="231"/>
      <c r="G54" s="231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11"/>
      <c r="Z54" s="211"/>
      <c r="AA54" s="211"/>
      <c r="AB54" s="211"/>
      <c r="AC54" s="211"/>
      <c r="AD54" s="211"/>
      <c r="AE54" s="211"/>
      <c r="AF54" s="211"/>
      <c r="AG54" s="211" t="s">
        <v>105</v>
      </c>
      <c r="AH54" s="211">
        <v>5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5">
        <v>8</v>
      </c>
      <c r="B55" s="246" t="s">
        <v>145</v>
      </c>
      <c r="C55" s="262" t="s">
        <v>146</v>
      </c>
      <c r="D55" s="247" t="s">
        <v>100</v>
      </c>
      <c r="E55" s="248">
        <v>60.145000000000003</v>
      </c>
      <c r="F55" s="249"/>
      <c r="G55" s="250">
        <f>ROUND(E55*F55,2)</f>
        <v>0</v>
      </c>
      <c r="H55" s="232"/>
      <c r="I55" s="231">
        <f>ROUND(E55*H55,2)</f>
        <v>0</v>
      </c>
      <c r="J55" s="232"/>
      <c r="K55" s="231">
        <f>ROUND(E55*J55,2)</f>
        <v>0</v>
      </c>
      <c r="L55" s="231">
        <v>21</v>
      </c>
      <c r="M55" s="231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1"/>
      <c r="S55" s="231" t="s">
        <v>147</v>
      </c>
      <c r="T55" s="231" t="s">
        <v>148</v>
      </c>
      <c r="U55" s="231">
        <v>0</v>
      </c>
      <c r="V55" s="231">
        <f>ROUND(E55*U55,2)</f>
        <v>0</v>
      </c>
      <c r="W55" s="231"/>
      <c r="X55" s="231" t="s">
        <v>102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103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2.5" outlineLevel="1" x14ac:dyDescent="0.2">
      <c r="A56" s="228"/>
      <c r="B56" s="229"/>
      <c r="C56" s="265" t="s">
        <v>149</v>
      </c>
      <c r="D56" s="251"/>
      <c r="E56" s="251"/>
      <c r="F56" s="251"/>
      <c r="G56" s="251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11"/>
      <c r="Z56" s="211"/>
      <c r="AA56" s="211"/>
      <c r="AB56" s="211"/>
      <c r="AC56" s="211"/>
      <c r="AD56" s="211"/>
      <c r="AE56" s="211"/>
      <c r="AF56" s="211"/>
      <c r="AG56" s="211" t="s">
        <v>142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52" t="str">
        <f>C56</f>
        <v>Omítka odsolovací nanášená ručně, jednovrstvá tl. 20-30mm, zatřená, hubená vápenná omítka v poměru 1:3:8 (vápno: nastavený přírod. Materiál:písek), zpětné očištění zdiva</v>
      </c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/>
      <c r="B57" s="229"/>
      <c r="C57" s="263" t="s">
        <v>150</v>
      </c>
      <c r="D57" s="233"/>
      <c r="E57" s="234">
        <v>1.8149999999999999</v>
      </c>
      <c r="F57" s="231"/>
      <c r="G57" s="231"/>
      <c r="H57" s="231"/>
      <c r="I57" s="231"/>
      <c r="J57" s="231"/>
      <c r="K57" s="231"/>
      <c r="L57" s="231"/>
      <c r="M57" s="231"/>
      <c r="N57" s="230"/>
      <c r="O57" s="230"/>
      <c r="P57" s="230"/>
      <c r="Q57" s="230"/>
      <c r="R57" s="231"/>
      <c r="S57" s="231"/>
      <c r="T57" s="231"/>
      <c r="U57" s="231"/>
      <c r="V57" s="231"/>
      <c r="W57" s="231"/>
      <c r="X57" s="231"/>
      <c r="Y57" s="211"/>
      <c r="Z57" s="211"/>
      <c r="AA57" s="211"/>
      <c r="AB57" s="211"/>
      <c r="AC57" s="211"/>
      <c r="AD57" s="211"/>
      <c r="AE57" s="211"/>
      <c r="AF57" s="211"/>
      <c r="AG57" s="211" t="s">
        <v>105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28"/>
      <c r="B58" s="229"/>
      <c r="C58" s="263" t="s">
        <v>151</v>
      </c>
      <c r="D58" s="233"/>
      <c r="E58" s="234">
        <v>6.3</v>
      </c>
      <c r="F58" s="231"/>
      <c r="G58" s="231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11"/>
      <c r="Z58" s="211"/>
      <c r="AA58" s="211"/>
      <c r="AB58" s="211"/>
      <c r="AC58" s="211"/>
      <c r="AD58" s="211"/>
      <c r="AE58" s="211"/>
      <c r="AF58" s="211"/>
      <c r="AG58" s="211" t="s">
        <v>105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63" t="s">
        <v>104</v>
      </c>
      <c r="D59" s="233"/>
      <c r="E59" s="234">
        <v>2.2400000000000002</v>
      </c>
      <c r="F59" s="231"/>
      <c r="G59" s="231"/>
      <c r="H59" s="231"/>
      <c r="I59" s="231"/>
      <c r="J59" s="231"/>
      <c r="K59" s="231"/>
      <c r="L59" s="231"/>
      <c r="M59" s="231"/>
      <c r="N59" s="230"/>
      <c r="O59" s="230"/>
      <c r="P59" s="230"/>
      <c r="Q59" s="230"/>
      <c r="R59" s="231"/>
      <c r="S59" s="231"/>
      <c r="T59" s="231"/>
      <c r="U59" s="231"/>
      <c r="V59" s="231"/>
      <c r="W59" s="231"/>
      <c r="X59" s="231"/>
      <c r="Y59" s="211"/>
      <c r="Z59" s="211"/>
      <c r="AA59" s="211"/>
      <c r="AB59" s="211"/>
      <c r="AC59" s="211"/>
      <c r="AD59" s="211"/>
      <c r="AE59" s="211"/>
      <c r="AF59" s="211"/>
      <c r="AG59" s="211" t="s">
        <v>105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28"/>
      <c r="B60" s="229"/>
      <c r="C60" s="263" t="s">
        <v>152</v>
      </c>
      <c r="D60" s="233"/>
      <c r="E60" s="234">
        <v>8.4</v>
      </c>
      <c r="F60" s="231"/>
      <c r="G60" s="231"/>
      <c r="H60" s="231"/>
      <c r="I60" s="231"/>
      <c r="J60" s="231"/>
      <c r="K60" s="231"/>
      <c r="L60" s="231"/>
      <c r="M60" s="231"/>
      <c r="N60" s="230"/>
      <c r="O60" s="230"/>
      <c r="P60" s="230"/>
      <c r="Q60" s="230"/>
      <c r="R60" s="231"/>
      <c r="S60" s="231"/>
      <c r="T60" s="231"/>
      <c r="U60" s="231"/>
      <c r="V60" s="231"/>
      <c r="W60" s="231"/>
      <c r="X60" s="231"/>
      <c r="Y60" s="211"/>
      <c r="Z60" s="211"/>
      <c r="AA60" s="211"/>
      <c r="AB60" s="211"/>
      <c r="AC60" s="211"/>
      <c r="AD60" s="211"/>
      <c r="AE60" s="211"/>
      <c r="AF60" s="211"/>
      <c r="AG60" s="211" t="s">
        <v>105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28"/>
      <c r="B61" s="229"/>
      <c r="C61" s="263" t="s">
        <v>153</v>
      </c>
      <c r="D61" s="233"/>
      <c r="E61" s="234">
        <v>15.99</v>
      </c>
      <c r="F61" s="231"/>
      <c r="G61" s="231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11"/>
      <c r="Z61" s="211"/>
      <c r="AA61" s="211"/>
      <c r="AB61" s="211"/>
      <c r="AC61" s="211"/>
      <c r="AD61" s="211"/>
      <c r="AE61" s="211"/>
      <c r="AF61" s="211"/>
      <c r="AG61" s="211" t="s">
        <v>105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28"/>
      <c r="B62" s="229"/>
      <c r="C62" s="263" t="s">
        <v>154</v>
      </c>
      <c r="D62" s="233"/>
      <c r="E62" s="234">
        <v>11.96</v>
      </c>
      <c r="F62" s="231"/>
      <c r="G62" s="231"/>
      <c r="H62" s="231"/>
      <c r="I62" s="231"/>
      <c r="J62" s="231"/>
      <c r="K62" s="231"/>
      <c r="L62" s="231"/>
      <c r="M62" s="231"/>
      <c r="N62" s="230"/>
      <c r="O62" s="230"/>
      <c r="P62" s="230"/>
      <c r="Q62" s="230"/>
      <c r="R62" s="231"/>
      <c r="S62" s="231"/>
      <c r="T62" s="231"/>
      <c r="U62" s="231"/>
      <c r="V62" s="231"/>
      <c r="W62" s="231"/>
      <c r="X62" s="231"/>
      <c r="Y62" s="211"/>
      <c r="Z62" s="211"/>
      <c r="AA62" s="211"/>
      <c r="AB62" s="211"/>
      <c r="AC62" s="211"/>
      <c r="AD62" s="211"/>
      <c r="AE62" s="211"/>
      <c r="AF62" s="211"/>
      <c r="AG62" s="211" t="s">
        <v>105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28"/>
      <c r="B63" s="229"/>
      <c r="C63" s="263" t="s">
        <v>155</v>
      </c>
      <c r="D63" s="233"/>
      <c r="E63" s="234">
        <v>13.44</v>
      </c>
      <c r="F63" s="231"/>
      <c r="G63" s="231"/>
      <c r="H63" s="231"/>
      <c r="I63" s="231"/>
      <c r="J63" s="231"/>
      <c r="K63" s="231"/>
      <c r="L63" s="231"/>
      <c r="M63" s="231"/>
      <c r="N63" s="230"/>
      <c r="O63" s="230"/>
      <c r="P63" s="230"/>
      <c r="Q63" s="230"/>
      <c r="R63" s="231"/>
      <c r="S63" s="231"/>
      <c r="T63" s="231"/>
      <c r="U63" s="231"/>
      <c r="V63" s="231"/>
      <c r="W63" s="231"/>
      <c r="X63" s="231"/>
      <c r="Y63" s="211"/>
      <c r="Z63" s="211"/>
      <c r="AA63" s="211"/>
      <c r="AB63" s="211"/>
      <c r="AC63" s="211"/>
      <c r="AD63" s="211"/>
      <c r="AE63" s="211"/>
      <c r="AF63" s="211"/>
      <c r="AG63" s="211" t="s">
        <v>105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45">
        <v>9</v>
      </c>
      <c r="B64" s="246" t="s">
        <v>156</v>
      </c>
      <c r="C64" s="262" t="s">
        <v>157</v>
      </c>
      <c r="D64" s="247" t="s">
        <v>100</v>
      </c>
      <c r="E64" s="248">
        <v>197.215</v>
      </c>
      <c r="F64" s="249"/>
      <c r="G64" s="250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21</v>
      </c>
      <c r="M64" s="231">
        <f>G64*(1+L64/100)</f>
        <v>0</v>
      </c>
      <c r="N64" s="230">
        <v>2.9399999999999999E-2</v>
      </c>
      <c r="O64" s="230">
        <f>ROUND(E64*N64,2)</f>
        <v>5.8</v>
      </c>
      <c r="P64" s="230">
        <v>0</v>
      </c>
      <c r="Q64" s="230">
        <f>ROUND(E64*P64,2)</f>
        <v>0</v>
      </c>
      <c r="R64" s="231"/>
      <c r="S64" s="231" t="s">
        <v>147</v>
      </c>
      <c r="T64" s="231" t="s">
        <v>148</v>
      </c>
      <c r="U64" s="231">
        <v>0.48</v>
      </c>
      <c r="V64" s="231">
        <f>ROUND(E64*U64,2)</f>
        <v>94.66</v>
      </c>
      <c r="W64" s="231"/>
      <c r="X64" s="231" t="s">
        <v>102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103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28"/>
      <c r="B65" s="229"/>
      <c r="C65" s="263" t="s">
        <v>132</v>
      </c>
      <c r="D65" s="233"/>
      <c r="E65" s="234">
        <v>197.215</v>
      </c>
      <c r="F65" s="231"/>
      <c r="G65" s="231"/>
      <c r="H65" s="231"/>
      <c r="I65" s="231"/>
      <c r="J65" s="231"/>
      <c r="K65" s="231"/>
      <c r="L65" s="231"/>
      <c r="M65" s="231"/>
      <c r="N65" s="230"/>
      <c r="O65" s="230"/>
      <c r="P65" s="230"/>
      <c r="Q65" s="230"/>
      <c r="R65" s="231"/>
      <c r="S65" s="231"/>
      <c r="T65" s="231"/>
      <c r="U65" s="231"/>
      <c r="V65" s="231"/>
      <c r="W65" s="231"/>
      <c r="X65" s="231"/>
      <c r="Y65" s="211"/>
      <c r="Z65" s="211"/>
      <c r="AA65" s="211"/>
      <c r="AB65" s="211"/>
      <c r="AC65" s="211"/>
      <c r="AD65" s="211"/>
      <c r="AE65" s="211"/>
      <c r="AF65" s="211"/>
      <c r="AG65" s="211" t="s">
        <v>105</v>
      </c>
      <c r="AH65" s="211">
        <v>5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x14ac:dyDescent="0.2">
      <c r="A66" s="239" t="s">
        <v>96</v>
      </c>
      <c r="B66" s="240" t="s">
        <v>58</v>
      </c>
      <c r="C66" s="261" t="s">
        <v>59</v>
      </c>
      <c r="D66" s="241"/>
      <c r="E66" s="242"/>
      <c r="F66" s="243"/>
      <c r="G66" s="244">
        <f>SUMIF(AG67:AG69,"&lt;&gt;NOR",G67:G69)</f>
        <v>0</v>
      </c>
      <c r="H66" s="238"/>
      <c r="I66" s="238">
        <f>SUM(I67:I69)</f>
        <v>0</v>
      </c>
      <c r="J66" s="238"/>
      <c r="K66" s="238">
        <f>SUM(K67:K69)</f>
        <v>0</v>
      </c>
      <c r="L66" s="238"/>
      <c r="M66" s="238">
        <f>SUM(M67:M69)</f>
        <v>0</v>
      </c>
      <c r="N66" s="237"/>
      <c r="O66" s="237">
        <f>SUM(O67:O69)</f>
        <v>0</v>
      </c>
      <c r="P66" s="237"/>
      <c r="Q66" s="237">
        <f>SUM(Q67:Q69)</f>
        <v>0</v>
      </c>
      <c r="R66" s="238"/>
      <c r="S66" s="238"/>
      <c r="T66" s="238"/>
      <c r="U66" s="238"/>
      <c r="V66" s="238">
        <f>SUM(V67:V69)</f>
        <v>122</v>
      </c>
      <c r="W66" s="238"/>
      <c r="X66" s="238"/>
      <c r="AG66" t="s">
        <v>97</v>
      </c>
    </row>
    <row r="67" spans="1:60" ht="33.75" outlineLevel="1" x14ac:dyDescent="0.2">
      <c r="A67" s="253">
        <v>10</v>
      </c>
      <c r="B67" s="254" t="s">
        <v>158</v>
      </c>
      <c r="C67" s="266" t="s">
        <v>159</v>
      </c>
      <c r="D67" s="255" t="s">
        <v>160</v>
      </c>
      <c r="E67" s="256">
        <v>55</v>
      </c>
      <c r="F67" s="257"/>
      <c r="G67" s="258">
        <f>ROUND(E67*F67,2)</f>
        <v>0</v>
      </c>
      <c r="H67" s="232"/>
      <c r="I67" s="231">
        <f>ROUND(E67*H67,2)</f>
        <v>0</v>
      </c>
      <c r="J67" s="232"/>
      <c r="K67" s="231">
        <f>ROUND(E67*J67,2)</f>
        <v>0</v>
      </c>
      <c r="L67" s="231">
        <v>21</v>
      </c>
      <c r="M67" s="231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1"/>
      <c r="S67" s="231" t="s">
        <v>101</v>
      </c>
      <c r="T67" s="231" t="s">
        <v>101</v>
      </c>
      <c r="U67" s="231">
        <v>1</v>
      </c>
      <c r="V67" s="231">
        <f>ROUND(E67*U67,2)</f>
        <v>55</v>
      </c>
      <c r="W67" s="231"/>
      <c r="X67" s="231" t="s">
        <v>102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103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ht="22.5" outlineLevel="1" x14ac:dyDescent="0.2">
      <c r="A68" s="253">
        <v>11</v>
      </c>
      <c r="B68" s="254" t="s">
        <v>161</v>
      </c>
      <c r="C68" s="266" t="s">
        <v>162</v>
      </c>
      <c r="D68" s="255" t="s">
        <v>160</v>
      </c>
      <c r="E68" s="256">
        <v>45</v>
      </c>
      <c r="F68" s="257"/>
      <c r="G68" s="258">
        <f>ROUND(E68*F68,2)</f>
        <v>0</v>
      </c>
      <c r="H68" s="232"/>
      <c r="I68" s="231">
        <f>ROUND(E68*H68,2)</f>
        <v>0</v>
      </c>
      <c r="J68" s="232"/>
      <c r="K68" s="231">
        <f>ROUND(E68*J68,2)</f>
        <v>0</v>
      </c>
      <c r="L68" s="231">
        <v>21</v>
      </c>
      <c r="M68" s="231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1"/>
      <c r="S68" s="231" t="s">
        <v>101</v>
      </c>
      <c r="T68" s="231" t="s">
        <v>101</v>
      </c>
      <c r="U68" s="231">
        <v>1</v>
      </c>
      <c r="V68" s="231">
        <f>ROUND(E68*U68,2)</f>
        <v>45</v>
      </c>
      <c r="W68" s="231"/>
      <c r="X68" s="231" t="s">
        <v>102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103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ht="33.75" outlineLevel="1" x14ac:dyDescent="0.2">
      <c r="A69" s="253">
        <v>12</v>
      </c>
      <c r="B69" s="254" t="s">
        <v>163</v>
      </c>
      <c r="C69" s="266" t="s">
        <v>164</v>
      </c>
      <c r="D69" s="255" t="s">
        <v>160</v>
      </c>
      <c r="E69" s="256">
        <v>22</v>
      </c>
      <c r="F69" s="257"/>
      <c r="G69" s="258">
        <f>ROUND(E69*F69,2)</f>
        <v>0</v>
      </c>
      <c r="H69" s="232"/>
      <c r="I69" s="231">
        <f>ROUND(E69*H69,2)</f>
        <v>0</v>
      </c>
      <c r="J69" s="232"/>
      <c r="K69" s="231">
        <f>ROUND(E69*J69,2)</f>
        <v>0</v>
      </c>
      <c r="L69" s="231">
        <v>21</v>
      </c>
      <c r="M69" s="231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1"/>
      <c r="S69" s="231" t="s">
        <v>101</v>
      </c>
      <c r="T69" s="231" t="s">
        <v>101</v>
      </c>
      <c r="U69" s="231">
        <v>1</v>
      </c>
      <c r="V69" s="231">
        <f>ROUND(E69*U69,2)</f>
        <v>22</v>
      </c>
      <c r="W69" s="231"/>
      <c r="X69" s="231" t="s">
        <v>102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103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x14ac:dyDescent="0.2">
      <c r="A70" s="239" t="s">
        <v>96</v>
      </c>
      <c r="B70" s="240" t="s">
        <v>60</v>
      </c>
      <c r="C70" s="261" t="s">
        <v>61</v>
      </c>
      <c r="D70" s="241"/>
      <c r="E70" s="242"/>
      <c r="F70" s="243"/>
      <c r="G70" s="244">
        <f>SUMIF(AG71:AG119,"&lt;&gt;NOR",G71:G119)</f>
        <v>0</v>
      </c>
      <c r="H70" s="238"/>
      <c r="I70" s="238">
        <f>SUM(I71:I119)</f>
        <v>0</v>
      </c>
      <c r="J70" s="238"/>
      <c r="K70" s="238">
        <f>SUM(K71:K119)</f>
        <v>0</v>
      </c>
      <c r="L70" s="238"/>
      <c r="M70" s="238">
        <f>SUM(M71:M119)</f>
        <v>0</v>
      </c>
      <c r="N70" s="237"/>
      <c r="O70" s="237">
        <f>SUM(O71:O119)</f>
        <v>0</v>
      </c>
      <c r="P70" s="237"/>
      <c r="Q70" s="237">
        <f>SUM(Q71:Q119)</f>
        <v>14.259999999999998</v>
      </c>
      <c r="R70" s="238"/>
      <c r="S70" s="238"/>
      <c r="T70" s="238"/>
      <c r="U70" s="238"/>
      <c r="V70" s="238">
        <f>SUM(V71:V119)</f>
        <v>275.81</v>
      </c>
      <c r="W70" s="238"/>
      <c r="X70" s="238"/>
      <c r="AG70" t="s">
        <v>97</v>
      </c>
    </row>
    <row r="71" spans="1:60" outlineLevel="1" x14ac:dyDescent="0.2">
      <c r="A71" s="245">
        <v>13</v>
      </c>
      <c r="B71" s="246" t="s">
        <v>165</v>
      </c>
      <c r="C71" s="262" t="s">
        <v>166</v>
      </c>
      <c r="D71" s="247" t="s">
        <v>100</v>
      </c>
      <c r="E71" s="248">
        <v>146.095</v>
      </c>
      <c r="F71" s="249"/>
      <c r="G71" s="250">
        <f>ROUND(E71*F71,2)</f>
        <v>0</v>
      </c>
      <c r="H71" s="232"/>
      <c r="I71" s="231">
        <f>ROUND(E71*H71,2)</f>
        <v>0</v>
      </c>
      <c r="J71" s="232"/>
      <c r="K71" s="231">
        <f>ROUND(E71*J71,2)</f>
        <v>0</v>
      </c>
      <c r="L71" s="231">
        <v>21</v>
      </c>
      <c r="M71" s="231">
        <f>G71*(1+L71/100)</f>
        <v>0</v>
      </c>
      <c r="N71" s="230">
        <v>0</v>
      </c>
      <c r="O71" s="230">
        <f>ROUND(E71*N71,2)</f>
        <v>0</v>
      </c>
      <c r="P71" s="230">
        <v>0</v>
      </c>
      <c r="Q71" s="230">
        <f>ROUND(E71*P71,2)</f>
        <v>0</v>
      </c>
      <c r="R71" s="231"/>
      <c r="S71" s="231" t="s">
        <v>101</v>
      </c>
      <c r="T71" s="231" t="s">
        <v>101</v>
      </c>
      <c r="U71" s="231">
        <v>0.52600000000000002</v>
      </c>
      <c r="V71" s="231">
        <f>ROUND(E71*U71,2)</f>
        <v>76.849999999999994</v>
      </c>
      <c r="W71" s="231"/>
      <c r="X71" s="231" t="s">
        <v>102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103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28"/>
      <c r="B72" s="229"/>
      <c r="C72" s="263" t="s">
        <v>167</v>
      </c>
      <c r="D72" s="233"/>
      <c r="E72" s="234">
        <v>146.095</v>
      </c>
      <c r="F72" s="231"/>
      <c r="G72" s="231"/>
      <c r="H72" s="231"/>
      <c r="I72" s="231"/>
      <c r="J72" s="231"/>
      <c r="K72" s="231"/>
      <c r="L72" s="231"/>
      <c r="M72" s="231"/>
      <c r="N72" s="230"/>
      <c r="O72" s="230"/>
      <c r="P72" s="230"/>
      <c r="Q72" s="230"/>
      <c r="R72" s="231"/>
      <c r="S72" s="231"/>
      <c r="T72" s="231"/>
      <c r="U72" s="231"/>
      <c r="V72" s="231"/>
      <c r="W72" s="231"/>
      <c r="X72" s="231"/>
      <c r="Y72" s="211"/>
      <c r="Z72" s="211"/>
      <c r="AA72" s="211"/>
      <c r="AB72" s="211"/>
      <c r="AC72" s="211"/>
      <c r="AD72" s="211"/>
      <c r="AE72" s="211"/>
      <c r="AF72" s="211"/>
      <c r="AG72" s="211" t="s">
        <v>105</v>
      </c>
      <c r="AH72" s="211">
        <v>5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45">
        <v>14</v>
      </c>
      <c r="B73" s="246" t="s">
        <v>168</v>
      </c>
      <c r="C73" s="262" t="s">
        <v>169</v>
      </c>
      <c r="D73" s="247" t="s">
        <v>100</v>
      </c>
      <c r="E73" s="248">
        <v>146.095</v>
      </c>
      <c r="F73" s="249"/>
      <c r="G73" s="250">
        <f>ROUND(E73*F73,2)</f>
        <v>0</v>
      </c>
      <c r="H73" s="232"/>
      <c r="I73" s="231">
        <f>ROUND(E73*H73,2)</f>
        <v>0</v>
      </c>
      <c r="J73" s="232"/>
      <c r="K73" s="231">
        <f>ROUND(E73*J73,2)</f>
        <v>0</v>
      </c>
      <c r="L73" s="231">
        <v>21</v>
      </c>
      <c r="M73" s="231">
        <f>G73*(1+L73/100)</f>
        <v>0</v>
      </c>
      <c r="N73" s="230">
        <v>0</v>
      </c>
      <c r="O73" s="230">
        <f>ROUND(E73*N73,2)</f>
        <v>0</v>
      </c>
      <c r="P73" s="230">
        <v>6.3E-2</v>
      </c>
      <c r="Q73" s="230">
        <f>ROUND(E73*P73,2)</f>
        <v>9.1999999999999993</v>
      </c>
      <c r="R73" s="231"/>
      <c r="S73" s="231" t="s">
        <v>101</v>
      </c>
      <c r="T73" s="231" t="s">
        <v>101</v>
      </c>
      <c r="U73" s="231">
        <v>1.006</v>
      </c>
      <c r="V73" s="231">
        <f>ROUND(E73*U73,2)</f>
        <v>146.97</v>
      </c>
      <c r="W73" s="231"/>
      <c r="X73" s="231" t="s">
        <v>102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103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28"/>
      <c r="B74" s="229"/>
      <c r="C74" s="265" t="s">
        <v>170</v>
      </c>
      <c r="D74" s="251"/>
      <c r="E74" s="251"/>
      <c r="F74" s="251"/>
      <c r="G74" s="251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11"/>
      <c r="Z74" s="211"/>
      <c r="AA74" s="211"/>
      <c r="AB74" s="211"/>
      <c r="AC74" s="211"/>
      <c r="AD74" s="211"/>
      <c r="AE74" s="211"/>
      <c r="AF74" s="211"/>
      <c r="AG74" s="211" t="s">
        <v>142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28"/>
      <c r="B75" s="229"/>
      <c r="C75" s="267" t="s">
        <v>171</v>
      </c>
      <c r="D75" s="259"/>
      <c r="E75" s="259"/>
      <c r="F75" s="259"/>
      <c r="G75" s="259"/>
      <c r="H75" s="231"/>
      <c r="I75" s="231"/>
      <c r="J75" s="231"/>
      <c r="K75" s="231"/>
      <c r="L75" s="231"/>
      <c r="M75" s="231"/>
      <c r="N75" s="230"/>
      <c r="O75" s="230"/>
      <c r="P75" s="230"/>
      <c r="Q75" s="230"/>
      <c r="R75" s="231"/>
      <c r="S75" s="231"/>
      <c r="T75" s="231"/>
      <c r="U75" s="231"/>
      <c r="V75" s="231"/>
      <c r="W75" s="231"/>
      <c r="X75" s="231"/>
      <c r="Y75" s="211"/>
      <c r="Z75" s="211"/>
      <c r="AA75" s="211"/>
      <c r="AB75" s="211"/>
      <c r="AC75" s="211"/>
      <c r="AD75" s="211"/>
      <c r="AE75" s="211"/>
      <c r="AF75" s="211"/>
      <c r="AG75" s="211" t="s">
        <v>142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/>
      <c r="B76" s="229"/>
      <c r="C76" s="267" t="s">
        <v>172</v>
      </c>
      <c r="D76" s="259"/>
      <c r="E76" s="259"/>
      <c r="F76" s="259"/>
      <c r="G76" s="259"/>
      <c r="H76" s="231"/>
      <c r="I76" s="231"/>
      <c r="J76" s="231"/>
      <c r="K76" s="231"/>
      <c r="L76" s="231"/>
      <c r="M76" s="231"/>
      <c r="N76" s="230"/>
      <c r="O76" s="230"/>
      <c r="P76" s="230"/>
      <c r="Q76" s="230"/>
      <c r="R76" s="231"/>
      <c r="S76" s="231"/>
      <c r="T76" s="231"/>
      <c r="U76" s="231"/>
      <c r="V76" s="231"/>
      <c r="W76" s="231"/>
      <c r="X76" s="231"/>
      <c r="Y76" s="211"/>
      <c r="Z76" s="211"/>
      <c r="AA76" s="211"/>
      <c r="AB76" s="211"/>
      <c r="AC76" s="211"/>
      <c r="AD76" s="211"/>
      <c r="AE76" s="211"/>
      <c r="AF76" s="211"/>
      <c r="AG76" s="211" t="s">
        <v>142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28"/>
      <c r="B77" s="229"/>
      <c r="C77" s="267" t="s">
        <v>173</v>
      </c>
      <c r="D77" s="259"/>
      <c r="E77" s="259"/>
      <c r="F77" s="259"/>
      <c r="G77" s="259"/>
      <c r="H77" s="231"/>
      <c r="I77" s="231"/>
      <c r="J77" s="231"/>
      <c r="K77" s="231"/>
      <c r="L77" s="231"/>
      <c r="M77" s="231"/>
      <c r="N77" s="230"/>
      <c r="O77" s="230"/>
      <c r="P77" s="230"/>
      <c r="Q77" s="230"/>
      <c r="R77" s="231"/>
      <c r="S77" s="231"/>
      <c r="T77" s="231"/>
      <c r="U77" s="231"/>
      <c r="V77" s="231"/>
      <c r="W77" s="231"/>
      <c r="X77" s="231"/>
      <c r="Y77" s="211"/>
      <c r="Z77" s="211"/>
      <c r="AA77" s="211"/>
      <c r="AB77" s="211"/>
      <c r="AC77" s="211"/>
      <c r="AD77" s="211"/>
      <c r="AE77" s="211"/>
      <c r="AF77" s="211"/>
      <c r="AG77" s="211" t="s">
        <v>142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63" t="s">
        <v>104</v>
      </c>
      <c r="D78" s="233"/>
      <c r="E78" s="234">
        <v>2.2400000000000002</v>
      </c>
      <c r="F78" s="231"/>
      <c r="G78" s="231"/>
      <c r="H78" s="231"/>
      <c r="I78" s="231"/>
      <c r="J78" s="231"/>
      <c r="K78" s="231"/>
      <c r="L78" s="231"/>
      <c r="M78" s="231"/>
      <c r="N78" s="230"/>
      <c r="O78" s="230"/>
      <c r="P78" s="230"/>
      <c r="Q78" s="230"/>
      <c r="R78" s="231"/>
      <c r="S78" s="231"/>
      <c r="T78" s="231"/>
      <c r="U78" s="231"/>
      <c r="V78" s="231"/>
      <c r="W78" s="231"/>
      <c r="X78" s="231"/>
      <c r="Y78" s="211"/>
      <c r="Z78" s="211"/>
      <c r="AA78" s="211"/>
      <c r="AB78" s="211"/>
      <c r="AC78" s="211"/>
      <c r="AD78" s="211"/>
      <c r="AE78" s="211"/>
      <c r="AF78" s="211"/>
      <c r="AG78" s="211" t="s">
        <v>105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28"/>
      <c r="B79" s="229"/>
      <c r="C79" s="263" t="s">
        <v>106</v>
      </c>
      <c r="D79" s="233"/>
      <c r="E79" s="234">
        <v>1.6</v>
      </c>
      <c r="F79" s="231"/>
      <c r="G79" s="231"/>
      <c r="H79" s="231"/>
      <c r="I79" s="231"/>
      <c r="J79" s="231"/>
      <c r="K79" s="231"/>
      <c r="L79" s="231"/>
      <c r="M79" s="231"/>
      <c r="N79" s="230"/>
      <c r="O79" s="230"/>
      <c r="P79" s="230"/>
      <c r="Q79" s="230"/>
      <c r="R79" s="231"/>
      <c r="S79" s="231"/>
      <c r="T79" s="231"/>
      <c r="U79" s="231"/>
      <c r="V79" s="231"/>
      <c r="W79" s="231"/>
      <c r="X79" s="231"/>
      <c r="Y79" s="211"/>
      <c r="Z79" s="211"/>
      <c r="AA79" s="211"/>
      <c r="AB79" s="211"/>
      <c r="AC79" s="211"/>
      <c r="AD79" s="211"/>
      <c r="AE79" s="211"/>
      <c r="AF79" s="211"/>
      <c r="AG79" s="211" t="s">
        <v>105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28"/>
      <c r="B80" s="229"/>
      <c r="C80" s="263" t="s">
        <v>107</v>
      </c>
      <c r="D80" s="233"/>
      <c r="E80" s="234">
        <v>5.9</v>
      </c>
      <c r="F80" s="231"/>
      <c r="G80" s="231"/>
      <c r="H80" s="231"/>
      <c r="I80" s="231"/>
      <c r="J80" s="231"/>
      <c r="K80" s="231"/>
      <c r="L80" s="231"/>
      <c r="M80" s="231"/>
      <c r="N80" s="230"/>
      <c r="O80" s="230"/>
      <c r="P80" s="230"/>
      <c r="Q80" s="230"/>
      <c r="R80" s="231"/>
      <c r="S80" s="231"/>
      <c r="T80" s="231"/>
      <c r="U80" s="231"/>
      <c r="V80" s="231"/>
      <c r="W80" s="231"/>
      <c r="X80" s="231"/>
      <c r="Y80" s="211"/>
      <c r="Z80" s="211"/>
      <c r="AA80" s="211"/>
      <c r="AB80" s="211"/>
      <c r="AC80" s="211"/>
      <c r="AD80" s="211"/>
      <c r="AE80" s="211"/>
      <c r="AF80" s="211"/>
      <c r="AG80" s="211" t="s">
        <v>105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28"/>
      <c r="B81" s="229"/>
      <c r="C81" s="264" t="s">
        <v>108</v>
      </c>
      <c r="D81" s="235"/>
      <c r="E81" s="236">
        <v>9.74</v>
      </c>
      <c r="F81" s="231"/>
      <c r="G81" s="231"/>
      <c r="H81" s="231"/>
      <c r="I81" s="231"/>
      <c r="J81" s="231"/>
      <c r="K81" s="231"/>
      <c r="L81" s="231"/>
      <c r="M81" s="231"/>
      <c r="N81" s="230"/>
      <c r="O81" s="230"/>
      <c r="P81" s="230"/>
      <c r="Q81" s="230"/>
      <c r="R81" s="231"/>
      <c r="S81" s="231"/>
      <c r="T81" s="231"/>
      <c r="U81" s="231"/>
      <c r="V81" s="231"/>
      <c r="W81" s="231"/>
      <c r="X81" s="231"/>
      <c r="Y81" s="211"/>
      <c r="Z81" s="211"/>
      <c r="AA81" s="211"/>
      <c r="AB81" s="211"/>
      <c r="AC81" s="211"/>
      <c r="AD81" s="211"/>
      <c r="AE81" s="211"/>
      <c r="AF81" s="211"/>
      <c r="AG81" s="211" t="s">
        <v>105</v>
      </c>
      <c r="AH81" s="211">
        <v>1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28"/>
      <c r="B82" s="229"/>
      <c r="C82" s="263" t="s">
        <v>109</v>
      </c>
      <c r="D82" s="233"/>
      <c r="E82" s="234">
        <v>10.6</v>
      </c>
      <c r="F82" s="231"/>
      <c r="G82" s="231"/>
      <c r="H82" s="231"/>
      <c r="I82" s="231"/>
      <c r="J82" s="231"/>
      <c r="K82" s="231"/>
      <c r="L82" s="231"/>
      <c r="M82" s="231"/>
      <c r="N82" s="230"/>
      <c r="O82" s="230"/>
      <c r="P82" s="230"/>
      <c r="Q82" s="230"/>
      <c r="R82" s="231"/>
      <c r="S82" s="231"/>
      <c r="T82" s="231"/>
      <c r="U82" s="231"/>
      <c r="V82" s="231"/>
      <c r="W82" s="231"/>
      <c r="X82" s="231"/>
      <c r="Y82" s="211"/>
      <c r="Z82" s="211"/>
      <c r="AA82" s="211"/>
      <c r="AB82" s="211"/>
      <c r="AC82" s="211"/>
      <c r="AD82" s="211"/>
      <c r="AE82" s="211"/>
      <c r="AF82" s="211"/>
      <c r="AG82" s="211" t="s">
        <v>105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28"/>
      <c r="B83" s="229"/>
      <c r="C83" s="263" t="s">
        <v>110</v>
      </c>
      <c r="D83" s="233"/>
      <c r="E83" s="234">
        <v>6.6</v>
      </c>
      <c r="F83" s="231"/>
      <c r="G83" s="231"/>
      <c r="H83" s="231"/>
      <c r="I83" s="231"/>
      <c r="J83" s="231"/>
      <c r="K83" s="231"/>
      <c r="L83" s="231"/>
      <c r="M83" s="231"/>
      <c r="N83" s="230"/>
      <c r="O83" s="230"/>
      <c r="P83" s="230"/>
      <c r="Q83" s="230"/>
      <c r="R83" s="231"/>
      <c r="S83" s="231"/>
      <c r="T83" s="231"/>
      <c r="U83" s="231"/>
      <c r="V83" s="231"/>
      <c r="W83" s="231"/>
      <c r="X83" s="231"/>
      <c r="Y83" s="211"/>
      <c r="Z83" s="211"/>
      <c r="AA83" s="211"/>
      <c r="AB83" s="211"/>
      <c r="AC83" s="211"/>
      <c r="AD83" s="211"/>
      <c r="AE83" s="211"/>
      <c r="AF83" s="211"/>
      <c r="AG83" s="211" t="s">
        <v>105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28"/>
      <c r="B84" s="229"/>
      <c r="C84" s="263" t="s">
        <v>111</v>
      </c>
      <c r="D84" s="233"/>
      <c r="E84" s="234">
        <v>2.2799999999999998</v>
      </c>
      <c r="F84" s="231"/>
      <c r="G84" s="231"/>
      <c r="H84" s="231"/>
      <c r="I84" s="231"/>
      <c r="J84" s="231"/>
      <c r="K84" s="231"/>
      <c r="L84" s="231"/>
      <c r="M84" s="231"/>
      <c r="N84" s="230"/>
      <c r="O84" s="230"/>
      <c r="P84" s="230"/>
      <c r="Q84" s="230"/>
      <c r="R84" s="231"/>
      <c r="S84" s="231"/>
      <c r="T84" s="231"/>
      <c r="U84" s="231"/>
      <c r="V84" s="231"/>
      <c r="W84" s="231"/>
      <c r="X84" s="231"/>
      <c r="Y84" s="211"/>
      <c r="Z84" s="211"/>
      <c r="AA84" s="211"/>
      <c r="AB84" s="211"/>
      <c r="AC84" s="211"/>
      <c r="AD84" s="211"/>
      <c r="AE84" s="211"/>
      <c r="AF84" s="211"/>
      <c r="AG84" s="211" t="s">
        <v>105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/>
      <c r="B85" s="229"/>
      <c r="C85" s="263" t="s">
        <v>112</v>
      </c>
      <c r="D85" s="233"/>
      <c r="E85" s="234">
        <v>3.52</v>
      </c>
      <c r="F85" s="231"/>
      <c r="G85" s="231"/>
      <c r="H85" s="231"/>
      <c r="I85" s="231"/>
      <c r="J85" s="231"/>
      <c r="K85" s="231"/>
      <c r="L85" s="231"/>
      <c r="M85" s="231"/>
      <c r="N85" s="230"/>
      <c r="O85" s="230"/>
      <c r="P85" s="230"/>
      <c r="Q85" s="230"/>
      <c r="R85" s="231"/>
      <c r="S85" s="231"/>
      <c r="T85" s="231"/>
      <c r="U85" s="231"/>
      <c r="V85" s="231"/>
      <c r="W85" s="231"/>
      <c r="X85" s="231"/>
      <c r="Y85" s="211"/>
      <c r="Z85" s="211"/>
      <c r="AA85" s="211"/>
      <c r="AB85" s="211"/>
      <c r="AC85" s="211"/>
      <c r="AD85" s="211"/>
      <c r="AE85" s="211"/>
      <c r="AF85" s="211"/>
      <c r="AG85" s="211" t="s">
        <v>105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28"/>
      <c r="B86" s="229"/>
      <c r="C86" s="263" t="s">
        <v>113</v>
      </c>
      <c r="D86" s="233"/>
      <c r="E86" s="234">
        <v>18</v>
      </c>
      <c r="F86" s="231"/>
      <c r="G86" s="231"/>
      <c r="H86" s="231"/>
      <c r="I86" s="231"/>
      <c r="J86" s="231"/>
      <c r="K86" s="231"/>
      <c r="L86" s="231"/>
      <c r="M86" s="231"/>
      <c r="N86" s="230"/>
      <c r="O86" s="230"/>
      <c r="P86" s="230"/>
      <c r="Q86" s="230"/>
      <c r="R86" s="231"/>
      <c r="S86" s="231"/>
      <c r="T86" s="231"/>
      <c r="U86" s="231"/>
      <c r="V86" s="231"/>
      <c r="W86" s="231"/>
      <c r="X86" s="231"/>
      <c r="Y86" s="211"/>
      <c r="Z86" s="211"/>
      <c r="AA86" s="211"/>
      <c r="AB86" s="211"/>
      <c r="AC86" s="211"/>
      <c r="AD86" s="211"/>
      <c r="AE86" s="211"/>
      <c r="AF86" s="211"/>
      <c r="AG86" s="211" t="s">
        <v>105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/>
      <c r="B87" s="229"/>
      <c r="C87" s="264" t="s">
        <v>108</v>
      </c>
      <c r="D87" s="235"/>
      <c r="E87" s="236">
        <v>41</v>
      </c>
      <c r="F87" s="231"/>
      <c r="G87" s="231"/>
      <c r="H87" s="231"/>
      <c r="I87" s="231"/>
      <c r="J87" s="231"/>
      <c r="K87" s="231"/>
      <c r="L87" s="231"/>
      <c r="M87" s="231"/>
      <c r="N87" s="230"/>
      <c r="O87" s="230"/>
      <c r="P87" s="230"/>
      <c r="Q87" s="230"/>
      <c r="R87" s="231"/>
      <c r="S87" s="231"/>
      <c r="T87" s="231"/>
      <c r="U87" s="231"/>
      <c r="V87" s="231"/>
      <c r="W87" s="231"/>
      <c r="X87" s="231"/>
      <c r="Y87" s="211"/>
      <c r="Z87" s="211"/>
      <c r="AA87" s="211"/>
      <c r="AB87" s="211"/>
      <c r="AC87" s="211"/>
      <c r="AD87" s="211"/>
      <c r="AE87" s="211"/>
      <c r="AF87" s="211"/>
      <c r="AG87" s="211" t="s">
        <v>105</v>
      </c>
      <c r="AH87" s="211">
        <v>1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28"/>
      <c r="B88" s="229"/>
      <c r="C88" s="263" t="s">
        <v>114</v>
      </c>
      <c r="D88" s="233"/>
      <c r="E88" s="234">
        <v>4</v>
      </c>
      <c r="F88" s="231"/>
      <c r="G88" s="231"/>
      <c r="H88" s="231"/>
      <c r="I88" s="231"/>
      <c r="J88" s="231"/>
      <c r="K88" s="231"/>
      <c r="L88" s="231"/>
      <c r="M88" s="231"/>
      <c r="N88" s="230"/>
      <c r="O88" s="230"/>
      <c r="P88" s="230"/>
      <c r="Q88" s="230"/>
      <c r="R88" s="231"/>
      <c r="S88" s="231"/>
      <c r="T88" s="231"/>
      <c r="U88" s="231"/>
      <c r="V88" s="231"/>
      <c r="W88" s="231"/>
      <c r="X88" s="231"/>
      <c r="Y88" s="211"/>
      <c r="Z88" s="211"/>
      <c r="AA88" s="211"/>
      <c r="AB88" s="211"/>
      <c r="AC88" s="211"/>
      <c r="AD88" s="211"/>
      <c r="AE88" s="211"/>
      <c r="AF88" s="211"/>
      <c r="AG88" s="211" t="s">
        <v>105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28"/>
      <c r="B89" s="229"/>
      <c r="C89" s="264" t="s">
        <v>108</v>
      </c>
      <c r="D89" s="235"/>
      <c r="E89" s="236">
        <v>4</v>
      </c>
      <c r="F89" s="231"/>
      <c r="G89" s="231"/>
      <c r="H89" s="231"/>
      <c r="I89" s="231"/>
      <c r="J89" s="231"/>
      <c r="K89" s="231"/>
      <c r="L89" s="231"/>
      <c r="M89" s="231"/>
      <c r="N89" s="230"/>
      <c r="O89" s="230"/>
      <c r="P89" s="230"/>
      <c r="Q89" s="230"/>
      <c r="R89" s="231"/>
      <c r="S89" s="231"/>
      <c r="T89" s="231"/>
      <c r="U89" s="231"/>
      <c r="V89" s="231"/>
      <c r="W89" s="231"/>
      <c r="X89" s="231"/>
      <c r="Y89" s="211"/>
      <c r="Z89" s="211"/>
      <c r="AA89" s="211"/>
      <c r="AB89" s="211"/>
      <c r="AC89" s="211"/>
      <c r="AD89" s="211"/>
      <c r="AE89" s="211"/>
      <c r="AF89" s="211"/>
      <c r="AG89" s="211" t="s">
        <v>105</v>
      </c>
      <c r="AH89" s="211">
        <v>1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28"/>
      <c r="B90" s="229"/>
      <c r="C90" s="263" t="s">
        <v>115</v>
      </c>
      <c r="D90" s="233"/>
      <c r="E90" s="234"/>
      <c r="F90" s="231"/>
      <c r="G90" s="231"/>
      <c r="H90" s="231"/>
      <c r="I90" s="231"/>
      <c r="J90" s="231"/>
      <c r="K90" s="231"/>
      <c r="L90" s="231"/>
      <c r="M90" s="231"/>
      <c r="N90" s="230"/>
      <c r="O90" s="230"/>
      <c r="P90" s="230"/>
      <c r="Q90" s="230"/>
      <c r="R90" s="231"/>
      <c r="S90" s="231"/>
      <c r="T90" s="231"/>
      <c r="U90" s="231"/>
      <c r="V90" s="231"/>
      <c r="W90" s="231"/>
      <c r="X90" s="231"/>
      <c r="Y90" s="211"/>
      <c r="Z90" s="211"/>
      <c r="AA90" s="211"/>
      <c r="AB90" s="211"/>
      <c r="AC90" s="211"/>
      <c r="AD90" s="211"/>
      <c r="AE90" s="211"/>
      <c r="AF90" s="211"/>
      <c r="AG90" s="211" t="s">
        <v>105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28"/>
      <c r="B91" s="229"/>
      <c r="C91" s="263" t="s">
        <v>116</v>
      </c>
      <c r="D91" s="233"/>
      <c r="E91" s="234">
        <v>5.18</v>
      </c>
      <c r="F91" s="231"/>
      <c r="G91" s="231"/>
      <c r="H91" s="231"/>
      <c r="I91" s="231"/>
      <c r="J91" s="231"/>
      <c r="K91" s="231"/>
      <c r="L91" s="231"/>
      <c r="M91" s="231"/>
      <c r="N91" s="230"/>
      <c r="O91" s="230"/>
      <c r="P91" s="230"/>
      <c r="Q91" s="230"/>
      <c r="R91" s="231"/>
      <c r="S91" s="231"/>
      <c r="T91" s="231"/>
      <c r="U91" s="231"/>
      <c r="V91" s="231"/>
      <c r="W91" s="231"/>
      <c r="X91" s="231"/>
      <c r="Y91" s="211"/>
      <c r="Z91" s="211"/>
      <c r="AA91" s="211"/>
      <c r="AB91" s="211"/>
      <c r="AC91" s="211"/>
      <c r="AD91" s="211"/>
      <c r="AE91" s="211"/>
      <c r="AF91" s="211"/>
      <c r="AG91" s="211" t="s">
        <v>105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28"/>
      <c r="B92" s="229"/>
      <c r="C92" s="264" t="s">
        <v>108</v>
      </c>
      <c r="D92" s="235"/>
      <c r="E92" s="236">
        <v>5.18</v>
      </c>
      <c r="F92" s="231"/>
      <c r="G92" s="231"/>
      <c r="H92" s="231"/>
      <c r="I92" s="231"/>
      <c r="J92" s="231"/>
      <c r="K92" s="231"/>
      <c r="L92" s="231"/>
      <c r="M92" s="231"/>
      <c r="N92" s="230"/>
      <c r="O92" s="230"/>
      <c r="P92" s="230"/>
      <c r="Q92" s="230"/>
      <c r="R92" s="231"/>
      <c r="S92" s="231"/>
      <c r="T92" s="231"/>
      <c r="U92" s="231"/>
      <c r="V92" s="231"/>
      <c r="W92" s="231"/>
      <c r="X92" s="231"/>
      <c r="Y92" s="211"/>
      <c r="Z92" s="211"/>
      <c r="AA92" s="211"/>
      <c r="AB92" s="211"/>
      <c r="AC92" s="211"/>
      <c r="AD92" s="211"/>
      <c r="AE92" s="211"/>
      <c r="AF92" s="211"/>
      <c r="AG92" s="211" t="s">
        <v>105</v>
      </c>
      <c r="AH92" s="211">
        <v>1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28"/>
      <c r="B93" s="229"/>
      <c r="C93" s="263" t="s">
        <v>117</v>
      </c>
      <c r="D93" s="233"/>
      <c r="E93" s="234">
        <v>4.2</v>
      </c>
      <c r="F93" s="231"/>
      <c r="G93" s="231"/>
      <c r="H93" s="231"/>
      <c r="I93" s="231"/>
      <c r="J93" s="231"/>
      <c r="K93" s="231"/>
      <c r="L93" s="231"/>
      <c r="M93" s="231"/>
      <c r="N93" s="230"/>
      <c r="O93" s="230"/>
      <c r="P93" s="230"/>
      <c r="Q93" s="230"/>
      <c r="R93" s="231"/>
      <c r="S93" s="231"/>
      <c r="T93" s="231"/>
      <c r="U93" s="231"/>
      <c r="V93" s="231"/>
      <c r="W93" s="231"/>
      <c r="X93" s="231"/>
      <c r="Y93" s="211"/>
      <c r="Z93" s="211"/>
      <c r="AA93" s="211"/>
      <c r="AB93" s="211"/>
      <c r="AC93" s="211"/>
      <c r="AD93" s="211"/>
      <c r="AE93" s="211"/>
      <c r="AF93" s="211"/>
      <c r="AG93" s="211" t="s">
        <v>105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28"/>
      <c r="B94" s="229"/>
      <c r="C94" s="263" t="s">
        <v>118</v>
      </c>
      <c r="D94" s="233"/>
      <c r="E94" s="234">
        <v>15.99</v>
      </c>
      <c r="F94" s="231"/>
      <c r="G94" s="231"/>
      <c r="H94" s="231"/>
      <c r="I94" s="231"/>
      <c r="J94" s="231"/>
      <c r="K94" s="231"/>
      <c r="L94" s="231"/>
      <c r="M94" s="231"/>
      <c r="N94" s="230"/>
      <c r="O94" s="230"/>
      <c r="P94" s="230"/>
      <c r="Q94" s="230"/>
      <c r="R94" s="231"/>
      <c r="S94" s="231"/>
      <c r="T94" s="231"/>
      <c r="U94" s="231"/>
      <c r="V94" s="231"/>
      <c r="W94" s="231"/>
      <c r="X94" s="231"/>
      <c r="Y94" s="211"/>
      <c r="Z94" s="211"/>
      <c r="AA94" s="211"/>
      <c r="AB94" s="211"/>
      <c r="AC94" s="211"/>
      <c r="AD94" s="211"/>
      <c r="AE94" s="211"/>
      <c r="AF94" s="211"/>
      <c r="AG94" s="211" t="s">
        <v>105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28"/>
      <c r="B95" s="229"/>
      <c r="C95" s="263" t="s">
        <v>119</v>
      </c>
      <c r="D95" s="233"/>
      <c r="E95" s="234">
        <v>8.84</v>
      </c>
      <c r="F95" s="231"/>
      <c r="G95" s="231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11"/>
      <c r="Z95" s="211"/>
      <c r="AA95" s="211"/>
      <c r="AB95" s="211"/>
      <c r="AC95" s="211"/>
      <c r="AD95" s="211"/>
      <c r="AE95" s="211"/>
      <c r="AF95" s="211"/>
      <c r="AG95" s="211" t="s">
        <v>105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28"/>
      <c r="B96" s="229"/>
      <c r="C96" s="263" t="s">
        <v>120</v>
      </c>
      <c r="D96" s="233"/>
      <c r="E96" s="234">
        <v>7.7</v>
      </c>
      <c r="F96" s="231"/>
      <c r="G96" s="231"/>
      <c r="H96" s="231"/>
      <c r="I96" s="231"/>
      <c r="J96" s="231"/>
      <c r="K96" s="231"/>
      <c r="L96" s="231"/>
      <c r="M96" s="231"/>
      <c r="N96" s="230"/>
      <c r="O96" s="230"/>
      <c r="P96" s="230"/>
      <c r="Q96" s="230"/>
      <c r="R96" s="231"/>
      <c r="S96" s="231"/>
      <c r="T96" s="231"/>
      <c r="U96" s="231"/>
      <c r="V96" s="231"/>
      <c r="W96" s="231"/>
      <c r="X96" s="231"/>
      <c r="Y96" s="211"/>
      <c r="Z96" s="211"/>
      <c r="AA96" s="211"/>
      <c r="AB96" s="211"/>
      <c r="AC96" s="211"/>
      <c r="AD96" s="211"/>
      <c r="AE96" s="211"/>
      <c r="AF96" s="211"/>
      <c r="AG96" s="211" t="s">
        <v>105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28"/>
      <c r="B97" s="229"/>
      <c r="C97" s="263" t="s">
        <v>121</v>
      </c>
      <c r="D97" s="233"/>
      <c r="E97" s="234">
        <v>0.9</v>
      </c>
      <c r="F97" s="231"/>
      <c r="G97" s="231"/>
      <c r="H97" s="231"/>
      <c r="I97" s="231"/>
      <c r="J97" s="231"/>
      <c r="K97" s="231"/>
      <c r="L97" s="231"/>
      <c r="M97" s="231"/>
      <c r="N97" s="230"/>
      <c r="O97" s="230"/>
      <c r="P97" s="230"/>
      <c r="Q97" s="230"/>
      <c r="R97" s="231"/>
      <c r="S97" s="231"/>
      <c r="T97" s="231"/>
      <c r="U97" s="231"/>
      <c r="V97" s="231"/>
      <c r="W97" s="231"/>
      <c r="X97" s="231"/>
      <c r="Y97" s="211"/>
      <c r="Z97" s="211"/>
      <c r="AA97" s="211"/>
      <c r="AB97" s="211"/>
      <c r="AC97" s="211"/>
      <c r="AD97" s="211"/>
      <c r="AE97" s="211"/>
      <c r="AF97" s="211"/>
      <c r="AG97" s="211" t="s">
        <v>105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28"/>
      <c r="B98" s="229"/>
      <c r="C98" s="264" t="s">
        <v>108</v>
      </c>
      <c r="D98" s="235"/>
      <c r="E98" s="236">
        <v>37.630000000000003</v>
      </c>
      <c r="F98" s="231"/>
      <c r="G98" s="231"/>
      <c r="H98" s="231"/>
      <c r="I98" s="231"/>
      <c r="J98" s="231"/>
      <c r="K98" s="231"/>
      <c r="L98" s="231"/>
      <c r="M98" s="231"/>
      <c r="N98" s="230"/>
      <c r="O98" s="230"/>
      <c r="P98" s="230"/>
      <c r="Q98" s="230"/>
      <c r="R98" s="231"/>
      <c r="S98" s="231"/>
      <c r="T98" s="231"/>
      <c r="U98" s="231"/>
      <c r="V98" s="231"/>
      <c r="W98" s="231"/>
      <c r="X98" s="231"/>
      <c r="Y98" s="211"/>
      <c r="Z98" s="211"/>
      <c r="AA98" s="211"/>
      <c r="AB98" s="211"/>
      <c r="AC98" s="211"/>
      <c r="AD98" s="211"/>
      <c r="AE98" s="211"/>
      <c r="AF98" s="211"/>
      <c r="AG98" s="211" t="s">
        <v>105</v>
      </c>
      <c r="AH98" s="211">
        <v>1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28"/>
      <c r="B99" s="229"/>
      <c r="C99" s="263" t="s">
        <v>122</v>
      </c>
      <c r="D99" s="233"/>
      <c r="E99" s="234">
        <v>3.0249999999999999</v>
      </c>
      <c r="F99" s="231"/>
      <c r="G99" s="231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11"/>
      <c r="Z99" s="211"/>
      <c r="AA99" s="211"/>
      <c r="AB99" s="211"/>
      <c r="AC99" s="211"/>
      <c r="AD99" s="211"/>
      <c r="AE99" s="211"/>
      <c r="AF99" s="211"/>
      <c r="AG99" s="211" t="s">
        <v>105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28"/>
      <c r="B100" s="229"/>
      <c r="C100" s="264" t="s">
        <v>108</v>
      </c>
      <c r="D100" s="235"/>
      <c r="E100" s="236">
        <v>3.0249999999999999</v>
      </c>
      <c r="F100" s="231"/>
      <c r="G100" s="231"/>
      <c r="H100" s="231"/>
      <c r="I100" s="231"/>
      <c r="J100" s="231"/>
      <c r="K100" s="231"/>
      <c r="L100" s="231"/>
      <c r="M100" s="231"/>
      <c r="N100" s="230"/>
      <c r="O100" s="230"/>
      <c r="P100" s="230"/>
      <c r="Q100" s="230"/>
      <c r="R100" s="231"/>
      <c r="S100" s="231"/>
      <c r="T100" s="231"/>
      <c r="U100" s="231"/>
      <c r="V100" s="231"/>
      <c r="W100" s="231"/>
      <c r="X100" s="231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105</v>
      </c>
      <c r="AH100" s="211">
        <v>1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28"/>
      <c r="B101" s="229"/>
      <c r="C101" s="263" t="s">
        <v>123</v>
      </c>
      <c r="D101" s="233"/>
      <c r="E101" s="234">
        <v>2.86</v>
      </c>
      <c r="F101" s="231"/>
      <c r="G101" s="231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105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28"/>
      <c r="B102" s="229"/>
      <c r="C102" s="263" t="s">
        <v>124</v>
      </c>
      <c r="D102" s="233"/>
      <c r="E102" s="234">
        <v>6.48</v>
      </c>
      <c r="F102" s="231"/>
      <c r="G102" s="231"/>
      <c r="H102" s="231"/>
      <c r="I102" s="231"/>
      <c r="J102" s="231"/>
      <c r="K102" s="231"/>
      <c r="L102" s="231"/>
      <c r="M102" s="231"/>
      <c r="N102" s="230"/>
      <c r="O102" s="230"/>
      <c r="P102" s="230"/>
      <c r="Q102" s="230"/>
      <c r="R102" s="231"/>
      <c r="S102" s="231"/>
      <c r="T102" s="231"/>
      <c r="U102" s="231"/>
      <c r="V102" s="231"/>
      <c r="W102" s="231"/>
      <c r="X102" s="231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105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28"/>
      <c r="B103" s="229"/>
      <c r="C103" s="263" t="s">
        <v>125</v>
      </c>
      <c r="D103" s="233"/>
      <c r="E103" s="234">
        <v>17.36</v>
      </c>
      <c r="F103" s="231"/>
      <c r="G103" s="231"/>
      <c r="H103" s="231"/>
      <c r="I103" s="231"/>
      <c r="J103" s="231"/>
      <c r="K103" s="231"/>
      <c r="L103" s="231"/>
      <c r="M103" s="231"/>
      <c r="N103" s="230"/>
      <c r="O103" s="230"/>
      <c r="P103" s="230"/>
      <c r="Q103" s="230"/>
      <c r="R103" s="231"/>
      <c r="S103" s="231"/>
      <c r="T103" s="231"/>
      <c r="U103" s="231"/>
      <c r="V103" s="231"/>
      <c r="W103" s="231"/>
      <c r="X103" s="231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105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28"/>
      <c r="B104" s="229"/>
      <c r="C104" s="263" t="s">
        <v>126</v>
      </c>
      <c r="D104" s="233"/>
      <c r="E104" s="234">
        <v>19.100000000000001</v>
      </c>
      <c r="F104" s="231"/>
      <c r="G104" s="231"/>
      <c r="H104" s="231"/>
      <c r="I104" s="231"/>
      <c r="J104" s="231"/>
      <c r="K104" s="231"/>
      <c r="L104" s="231"/>
      <c r="M104" s="231"/>
      <c r="N104" s="230"/>
      <c r="O104" s="230"/>
      <c r="P104" s="230"/>
      <c r="Q104" s="230"/>
      <c r="R104" s="231"/>
      <c r="S104" s="231"/>
      <c r="T104" s="231"/>
      <c r="U104" s="231"/>
      <c r="V104" s="231"/>
      <c r="W104" s="231"/>
      <c r="X104" s="231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105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28"/>
      <c r="B105" s="229"/>
      <c r="C105" s="264" t="s">
        <v>108</v>
      </c>
      <c r="D105" s="235"/>
      <c r="E105" s="236">
        <v>45.8</v>
      </c>
      <c r="F105" s="231"/>
      <c r="G105" s="231"/>
      <c r="H105" s="231"/>
      <c r="I105" s="231"/>
      <c r="J105" s="231"/>
      <c r="K105" s="231"/>
      <c r="L105" s="231"/>
      <c r="M105" s="231"/>
      <c r="N105" s="230"/>
      <c r="O105" s="230"/>
      <c r="P105" s="230"/>
      <c r="Q105" s="230"/>
      <c r="R105" s="231"/>
      <c r="S105" s="231"/>
      <c r="T105" s="231"/>
      <c r="U105" s="231"/>
      <c r="V105" s="231"/>
      <c r="W105" s="231"/>
      <c r="X105" s="231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105</v>
      </c>
      <c r="AH105" s="211">
        <v>1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28"/>
      <c r="B106" s="229"/>
      <c r="C106" s="263" t="s">
        <v>127</v>
      </c>
      <c r="D106" s="233"/>
      <c r="E106" s="234">
        <v>13.8</v>
      </c>
      <c r="F106" s="231"/>
      <c r="G106" s="231"/>
      <c r="H106" s="231"/>
      <c r="I106" s="231"/>
      <c r="J106" s="231"/>
      <c r="K106" s="231"/>
      <c r="L106" s="231"/>
      <c r="M106" s="231"/>
      <c r="N106" s="230"/>
      <c r="O106" s="230"/>
      <c r="P106" s="230"/>
      <c r="Q106" s="230"/>
      <c r="R106" s="231"/>
      <c r="S106" s="231"/>
      <c r="T106" s="231"/>
      <c r="U106" s="231"/>
      <c r="V106" s="231"/>
      <c r="W106" s="231"/>
      <c r="X106" s="231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105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28"/>
      <c r="B107" s="229"/>
      <c r="C107" s="263" t="s">
        <v>128</v>
      </c>
      <c r="D107" s="233"/>
      <c r="E107" s="234">
        <v>11.96</v>
      </c>
      <c r="F107" s="231"/>
      <c r="G107" s="231"/>
      <c r="H107" s="231"/>
      <c r="I107" s="231"/>
      <c r="J107" s="231"/>
      <c r="K107" s="231"/>
      <c r="L107" s="231"/>
      <c r="M107" s="231"/>
      <c r="N107" s="230"/>
      <c r="O107" s="230"/>
      <c r="P107" s="230"/>
      <c r="Q107" s="230"/>
      <c r="R107" s="231"/>
      <c r="S107" s="231"/>
      <c r="T107" s="231"/>
      <c r="U107" s="231"/>
      <c r="V107" s="231"/>
      <c r="W107" s="231"/>
      <c r="X107" s="231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105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28"/>
      <c r="B108" s="229"/>
      <c r="C108" s="263" t="s">
        <v>129</v>
      </c>
      <c r="D108" s="233"/>
      <c r="E108" s="234">
        <v>25.08</v>
      </c>
      <c r="F108" s="231"/>
      <c r="G108" s="231"/>
      <c r="H108" s="231"/>
      <c r="I108" s="231"/>
      <c r="J108" s="231"/>
      <c r="K108" s="231"/>
      <c r="L108" s="231"/>
      <c r="M108" s="231"/>
      <c r="N108" s="230"/>
      <c r="O108" s="230"/>
      <c r="P108" s="230"/>
      <c r="Q108" s="230"/>
      <c r="R108" s="231"/>
      <c r="S108" s="231"/>
      <c r="T108" s="231"/>
      <c r="U108" s="231"/>
      <c r="V108" s="231"/>
      <c r="W108" s="231"/>
      <c r="X108" s="231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105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28"/>
      <c r="B109" s="229"/>
      <c r="C109" s="263" t="s">
        <v>174</v>
      </c>
      <c r="D109" s="233"/>
      <c r="E109" s="234">
        <v>-51.12</v>
      </c>
      <c r="F109" s="231"/>
      <c r="G109" s="231"/>
      <c r="H109" s="231"/>
      <c r="I109" s="231"/>
      <c r="J109" s="231"/>
      <c r="K109" s="231"/>
      <c r="L109" s="231"/>
      <c r="M109" s="231"/>
      <c r="N109" s="230"/>
      <c r="O109" s="230"/>
      <c r="P109" s="230"/>
      <c r="Q109" s="230"/>
      <c r="R109" s="231"/>
      <c r="S109" s="231"/>
      <c r="T109" s="231"/>
      <c r="U109" s="231"/>
      <c r="V109" s="231"/>
      <c r="W109" s="231"/>
      <c r="X109" s="231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105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45">
        <v>15</v>
      </c>
      <c r="B110" s="246" t="s">
        <v>175</v>
      </c>
      <c r="C110" s="262" t="s">
        <v>176</v>
      </c>
      <c r="D110" s="247" t="s">
        <v>100</v>
      </c>
      <c r="E110" s="248">
        <v>60.145000000000003</v>
      </c>
      <c r="F110" s="249"/>
      <c r="G110" s="250">
        <f>ROUND(E110*F110,2)</f>
        <v>0</v>
      </c>
      <c r="H110" s="232"/>
      <c r="I110" s="231">
        <f>ROUND(E110*H110,2)</f>
        <v>0</v>
      </c>
      <c r="J110" s="232"/>
      <c r="K110" s="231">
        <f>ROUND(E110*J110,2)</f>
        <v>0</v>
      </c>
      <c r="L110" s="231">
        <v>21</v>
      </c>
      <c r="M110" s="231">
        <f>G110*(1+L110/100)</f>
        <v>0</v>
      </c>
      <c r="N110" s="230">
        <v>0</v>
      </c>
      <c r="O110" s="230">
        <f>ROUND(E110*N110,2)</f>
        <v>0</v>
      </c>
      <c r="P110" s="230">
        <v>0.05</v>
      </c>
      <c r="Q110" s="230">
        <f>ROUND(E110*P110,2)</f>
        <v>3.01</v>
      </c>
      <c r="R110" s="231"/>
      <c r="S110" s="231" t="s">
        <v>101</v>
      </c>
      <c r="T110" s="231" t="s">
        <v>101</v>
      </c>
      <c r="U110" s="231">
        <v>0.33</v>
      </c>
      <c r="V110" s="231">
        <f>ROUND(E110*U110,2)</f>
        <v>19.850000000000001</v>
      </c>
      <c r="W110" s="231"/>
      <c r="X110" s="231" t="s">
        <v>102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103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28"/>
      <c r="B111" s="229"/>
      <c r="C111" s="263" t="s">
        <v>150</v>
      </c>
      <c r="D111" s="233"/>
      <c r="E111" s="234">
        <v>1.8149999999999999</v>
      </c>
      <c r="F111" s="231"/>
      <c r="G111" s="231"/>
      <c r="H111" s="231"/>
      <c r="I111" s="231"/>
      <c r="J111" s="231"/>
      <c r="K111" s="231"/>
      <c r="L111" s="231"/>
      <c r="M111" s="231"/>
      <c r="N111" s="230"/>
      <c r="O111" s="230"/>
      <c r="P111" s="230"/>
      <c r="Q111" s="230"/>
      <c r="R111" s="231"/>
      <c r="S111" s="231"/>
      <c r="T111" s="231"/>
      <c r="U111" s="231"/>
      <c r="V111" s="231"/>
      <c r="W111" s="231"/>
      <c r="X111" s="231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105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28"/>
      <c r="B112" s="229"/>
      <c r="C112" s="263" t="s">
        <v>151</v>
      </c>
      <c r="D112" s="233"/>
      <c r="E112" s="234">
        <v>6.3</v>
      </c>
      <c r="F112" s="231"/>
      <c r="G112" s="231"/>
      <c r="H112" s="231"/>
      <c r="I112" s="231"/>
      <c r="J112" s="231"/>
      <c r="K112" s="231"/>
      <c r="L112" s="231"/>
      <c r="M112" s="231"/>
      <c r="N112" s="230"/>
      <c r="O112" s="230"/>
      <c r="P112" s="230"/>
      <c r="Q112" s="230"/>
      <c r="R112" s="231"/>
      <c r="S112" s="231"/>
      <c r="T112" s="231"/>
      <c r="U112" s="231"/>
      <c r="V112" s="231"/>
      <c r="W112" s="231"/>
      <c r="X112" s="231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105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28"/>
      <c r="B113" s="229"/>
      <c r="C113" s="263" t="s">
        <v>104</v>
      </c>
      <c r="D113" s="233"/>
      <c r="E113" s="234">
        <v>2.2400000000000002</v>
      </c>
      <c r="F113" s="231"/>
      <c r="G113" s="231"/>
      <c r="H113" s="231"/>
      <c r="I113" s="231"/>
      <c r="J113" s="231"/>
      <c r="K113" s="231"/>
      <c r="L113" s="231"/>
      <c r="M113" s="231"/>
      <c r="N113" s="230"/>
      <c r="O113" s="230"/>
      <c r="P113" s="230"/>
      <c r="Q113" s="230"/>
      <c r="R113" s="231"/>
      <c r="S113" s="231"/>
      <c r="T113" s="231"/>
      <c r="U113" s="231"/>
      <c r="V113" s="231"/>
      <c r="W113" s="231"/>
      <c r="X113" s="231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105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28"/>
      <c r="B114" s="229"/>
      <c r="C114" s="263" t="s">
        <v>152</v>
      </c>
      <c r="D114" s="233"/>
      <c r="E114" s="234">
        <v>8.4</v>
      </c>
      <c r="F114" s="231"/>
      <c r="G114" s="231"/>
      <c r="H114" s="231"/>
      <c r="I114" s="231"/>
      <c r="J114" s="231"/>
      <c r="K114" s="231"/>
      <c r="L114" s="231"/>
      <c r="M114" s="231"/>
      <c r="N114" s="230"/>
      <c r="O114" s="230"/>
      <c r="P114" s="230"/>
      <c r="Q114" s="230"/>
      <c r="R114" s="231"/>
      <c r="S114" s="231"/>
      <c r="T114" s="231"/>
      <c r="U114" s="231"/>
      <c r="V114" s="231"/>
      <c r="W114" s="231"/>
      <c r="X114" s="231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105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28"/>
      <c r="B115" s="229"/>
      <c r="C115" s="263" t="s">
        <v>153</v>
      </c>
      <c r="D115" s="233"/>
      <c r="E115" s="234">
        <v>15.99</v>
      </c>
      <c r="F115" s="231"/>
      <c r="G115" s="231"/>
      <c r="H115" s="231"/>
      <c r="I115" s="231"/>
      <c r="J115" s="231"/>
      <c r="K115" s="231"/>
      <c r="L115" s="231"/>
      <c r="M115" s="231"/>
      <c r="N115" s="230"/>
      <c r="O115" s="230"/>
      <c r="P115" s="230"/>
      <c r="Q115" s="230"/>
      <c r="R115" s="231"/>
      <c r="S115" s="231"/>
      <c r="T115" s="231"/>
      <c r="U115" s="231"/>
      <c r="V115" s="231"/>
      <c r="W115" s="231"/>
      <c r="X115" s="231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105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28"/>
      <c r="B116" s="229"/>
      <c r="C116" s="263" t="s">
        <v>154</v>
      </c>
      <c r="D116" s="233"/>
      <c r="E116" s="234">
        <v>11.96</v>
      </c>
      <c r="F116" s="231"/>
      <c r="G116" s="231"/>
      <c r="H116" s="231"/>
      <c r="I116" s="231"/>
      <c r="J116" s="231"/>
      <c r="K116" s="231"/>
      <c r="L116" s="231"/>
      <c r="M116" s="231"/>
      <c r="N116" s="230"/>
      <c r="O116" s="230"/>
      <c r="P116" s="230"/>
      <c r="Q116" s="230"/>
      <c r="R116" s="231"/>
      <c r="S116" s="231"/>
      <c r="T116" s="231"/>
      <c r="U116" s="231"/>
      <c r="V116" s="231"/>
      <c r="W116" s="231"/>
      <c r="X116" s="231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105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28"/>
      <c r="B117" s="229"/>
      <c r="C117" s="263" t="s">
        <v>155</v>
      </c>
      <c r="D117" s="233"/>
      <c r="E117" s="234">
        <v>13.44</v>
      </c>
      <c r="F117" s="231"/>
      <c r="G117" s="231"/>
      <c r="H117" s="231"/>
      <c r="I117" s="231"/>
      <c r="J117" s="231"/>
      <c r="K117" s="231"/>
      <c r="L117" s="231"/>
      <c r="M117" s="231"/>
      <c r="N117" s="230"/>
      <c r="O117" s="230"/>
      <c r="P117" s="230"/>
      <c r="Q117" s="230"/>
      <c r="R117" s="231"/>
      <c r="S117" s="231"/>
      <c r="T117" s="231"/>
      <c r="U117" s="231"/>
      <c r="V117" s="231"/>
      <c r="W117" s="231"/>
      <c r="X117" s="231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105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45">
        <v>16</v>
      </c>
      <c r="B118" s="246" t="s">
        <v>177</v>
      </c>
      <c r="C118" s="262" t="s">
        <v>178</v>
      </c>
      <c r="D118" s="247" t="s">
        <v>100</v>
      </c>
      <c r="E118" s="248">
        <v>146.095</v>
      </c>
      <c r="F118" s="249"/>
      <c r="G118" s="250">
        <f>ROUND(E118*F118,2)</f>
        <v>0</v>
      </c>
      <c r="H118" s="232"/>
      <c r="I118" s="231">
        <f>ROUND(E118*H118,2)</f>
        <v>0</v>
      </c>
      <c r="J118" s="232"/>
      <c r="K118" s="231">
        <f>ROUND(E118*J118,2)</f>
        <v>0</v>
      </c>
      <c r="L118" s="231">
        <v>21</v>
      </c>
      <c r="M118" s="231">
        <f>G118*(1+L118/100)</f>
        <v>0</v>
      </c>
      <c r="N118" s="230">
        <v>0</v>
      </c>
      <c r="O118" s="230">
        <f>ROUND(E118*N118,2)</f>
        <v>0</v>
      </c>
      <c r="P118" s="230">
        <v>1.4E-2</v>
      </c>
      <c r="Q118" s="230">
        <f>ROUND(E118*P118,2)</f>
        <v>2.0499999999999998</v>
      </c>
      <c r="R118" s="231"/>
      <c r="S118" s="231" t="s">
        <v>101</v>
      </c>
      <c r="T118" s="231" t="s">
        <v>101</v>
      </c>
      <c r="U118" s="231">
        <v>0.22</v>
      </c>
      <c r="V118" s="231">
        <f>ROUND(E118*U118,2)</f>
        <v>32.14</v>
      </c>
      <c r="W118" s="231"/>
      <c r="X118" s="231" t="s">
        <v>102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103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28"/>
      <c r="B119" s="229"/>
      <c r="C119" s="263" t="s">
        <v>167</v>
      </c>
      <c r="D119" s="233"/>
      <c r="E119" s="234">
        <v>146.095</v>
      </c>
      <c r="F119" s="231"/>
      <c r="G119" s="231"/>
      <c r="H119" s="231"/>
      <c r="I119" s="231"/>
      <c r="J119" s="231"/>
      <c r="K119" s="231"/>
      <c r="L119" s="231"/>
      <c r="M119" s="231"/>
      <c r="N119" s="230"/>
      <c r="O119" s="230"/>
      <c r="P119" s="230"/>
      <c r="Q119" s="230"/>
      <c r="R119" s="231"/>
      <c r="S119" s="231"/>
      <c r="T119" s="231"/>
      <c r="U119" s="231"/>
      <c r="V119" s="231"/>
      <c r="W119" s="231"/>
      <c r="X119" s="231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105</v>
      </c>
      <c r="AH119" s="211">
        <v>5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x14ac:dyDescent="0.2">
      <c r="A120" s="239" t="s">
        <v>96</v>
      </c>
      <c r="B120" s="240" t="s">
        <v>62</v>
      </c>
      <c r="C120" s="261" t="s">
        <v>63</v>
      </c>
      <c r="D120" s="241"/>
      <c r="E120" s="242"/>
      <c r="F120" s="243"/>
      <c r="G120" s="244">
        <f>SUMIF(AG121:AG157,"&lt;&gt;NOR",G121:G157)</f>
        <v>0</v>
      </c>
      <c r="H120" s="238"/>
      <c r="I120" s="238">
        <f>SUM(I121:I157)</f>
        <v>0</v>
      </c>
      <c r="J120" s="238"/>
      <c r="K120" s="238">
        <f>SUM(K121:K157)</f>
        <v>0</v>
      </c>
      <c r="L120" s="238"/>
      <c r="M120" s="238">
        <f>SUM(M121:M157)</f>
        <v>0</v>
      </c>
      <c r="N120" s="237"/>
      <c r="O120" s="237">
        <f>SUM(O121:O157)</f>
        <v>0.28000000000000003</v>
      </c>
      <c r="P120" s="237"/>
      <c r="Q120" s="237">
        <f>SUM(Q121:Q157)</f>
        <v>0</v>
      </c>
      <c r="R120" s="238"/>
      <c r="S120" s="238"/>
      <c r="T120" s="238"/>
      <c r="U120" s="238"/>
      <c r="V120" s="238">
        <f>SUM(V121:V157)</f>
        <v>86.97</v>
      </c>
      <c r="W120" s="238"/>
      <c r="X120" s="238"/>
      <c r="AG120" t="s">
        <v>97</v>
      </c>
    </row>
    <row r="121" spans="1:60" ht="22.5" outlineLevel="1" x14ac:dyDescent="0.2">
      <c r="A121" s="245">
        <v>17</v>
      </c>
      <c r="B121" s="246" t="s">
        <v>179</v>
      </c>
      <c r="C121" s="262" t="s">
        <v>180</v>
      </c>
      <c r="D121" s="247" t="s">
        <v>100</v>
      </c>
      <c r="E121" s="248">
        <v>204.85499999999999</v>
      </c>
      <c r="F121" s="249"/>
      <c r="G121" s="250">
        <f>ROUND(E121*F121,2)</f>
        <v>0</v>
      </c>
      <c r="H121" s="232"/>
      <c r="I121" s="231">
        <f>ROUND(E121*H121,2)</f>
        <v>0</v>
      </c>
      <c r="J121" s="232"/>
      <c r="K121" s="231">
        <f>ROUND(E121*J121,2)</f>
        <v>0</v>
      </c>
      <c r="L121" s="231">
        <v>21</v>
      </c>
      <c r="M121" s="231">
        <f>G121*(1+L121/100)</f>
        <v>0</v>
      </c>
      <c r="N121" s="230">
        <v>5.2999999999999998E-4</v>
      </c>
      <c r="O121" s="230">
        <f>ROUND(E121*N121,2)</f>
        <v>0.11</v>
      </c>
      <c r="P121" s="230">
        <v>0</v>
      </c>
      <c r="Q121" s="230">
        <f>ROUND(E121*P121,2)</f>
        <v>0</v>
      </c>
      <c r="R121" s="231"/>
      <c r="S121" s="231" t="s">
        <v>101</v>
      </c>
      <c r="T121" s="231" t="s">
        <v>101</v>
      </c>
      <c r="U121" s="231">
        <v>0.21</v>
      </c>
      <c r="V121" s="231">
        <f>ROUND(E121*U121,2)</f>
        <v>43.02</v>
      </c>
      <c r="W121" s="231"/>
      <c r="X121" s="231" t="s">
        <v>102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103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28"/>
      <c r="B122" s="229"/>
      <c r="C122" s="265" t="s">
        <v>181</v>
      </c>
      <c r="D122" s="251"/>
      <c r="E122" s="251"/>
      <c r="F122" s="251"/>
      <c r="G122" s="251"/>
      <c r="H122" s="231"/>
      <c r="I122" s="231"/>
      <c r="J122" s="231"/>
      <c r="K122" s="231"/>
      <c r="L122" s="231"/>
      <c r="M122" s="231"/>
      <c r="N122" s="230"/>
      <c r="O122" s="230"/>
      <c r="P122" s="230"/>
      <c r="Q122" s="230"/>
      <c r="R122" s="231"/>
      <c r="S122" s="231"/>
      <c r="T122" s="231"/>
      <c r="U122" s="231"/>
      <c r="V122" s="231"/>
      <c r="W122" s="231"/>
      <c r="X122" s="231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142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28"/>
      <c r="B123" s="229"/>
      <c r="C123" s="263" t="s">
        <v>104</v>
      </c>
      <c r="D123" s="233"/>
      <c r="E123" s="234">
        <v>2.2400000000000002</v>
      </c>
      <c r="F123" s="231"/>
      <c r="G123" s="231"/>
      <c r="H123" s="231"/>
      <c r="I123" s="231"/>
      <c r="J123" s="231"/>
      <c r="K123" s="231"/>
      <c r="L123" s="231"/>
      <c r="M123" s="231"/>
      <c r="N123" s="230"/>
      <c r="O123" s="230"/>
      <c r="P123" s="230"/>
      <c r="Q123" s="230"/>
      <c r="R123" s="231"/>
      <c r="S123" s="231"/>
      <c r="T123" s="231"/>
      <c r="U123" s="231"/>
      <c r="V123" s="231"/>
      <c r="W123" s="231"/>
      <c r="X123" s="231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105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28"/>
      <c r="B124" s="229"/>
      <c r="C124" s="263" t="s">
        <v>106</v>
      </c>
      <c r="D124" s="233"/>
      <c r="E124" s="234">
        <v>1.6</v>
      </c>
      <c r="F124" s="231"/>
      <c r="G124" s="231"/>
      <c r="H124" s="231"/>
      <c r="I124" s="231"/>
      <c r="J124" s="231"/>
      <c r="K124" s="231"/>
      <c r="L124" s="231"/>
      <c r="M124" s="231"/>
      <c r="N124" s="230"/>
      <c r="O124" s="230"/>
      <c r="P124" s="230"/>
      <c r="Q124" s="230"/>
      <c r="R124" s="231"/>
      <c r="S124" s="231"/>
      <c r="T124" s="231"/>
      <c r="U124" s="231"/>
      <c r="V124" s="231"/>
      <c r="W124" s="231"/>
      <c r="X124" s="231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105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28"/>
      <c r="B125" s="229"/>
      <c r="C125" s="263" t="s">
        <v>107</v>
      </c>
      <c r="D125" s="233"/>
      <c r="E125" s="234">
        <v>5.9</v>
      </c>
      <c r="F125" s="231"/>
      <c r="G125" s="231"/>
      <c r="H125" s="231"/>
      <c r="I125" s="231"/>
      <c r="J125" s="231"/>
      <c r="K125" s="231"/>
      <c r="L125" s="231"/>
      <c r="M125" s="231"/>
      <c r="N125" s="230"/>
      <c r="O125" s="230"/>
      <c r="P125" s="230"/>
      <c r="Q125" s="230"/>
      <c r="R125" s="231"/>
      <c r="S125" s="231"/>
      <c r="T125" s="231"/>
      <c r="U125" s="231"/>
      <c r="V125" s="231"/>
      <c r="W125" s="231"/>
      <c r="X125" s="231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105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28"/>
      <c r="B126" s="229"/>
      <c r="C126" s="264" t="s">
        <v>108</v>
      </c>
      <c r="D126" s="235"/>
      <c r="E126" s="236">
        <v>9.74</v>
      </c>
      <c r="F126" s="231"/>
      <c r="G126" s="231"/>
      <c r="H126" s="231"/>
      <c r="I126" s="231"/>
      <c r="J126" s="231"/>
      <c r="K126" s="231"/>
      <c r="L126" s="231"/>
      <c r="M126" s="231"/>
      <c r="N126" s="230"/>
      <c r="O126" s="230"/>
      <c r="P126" s="230"/>
      <c r="Q126" s="230"/>
      <c r="R126" s="231"/>
      <c r="S126" s="231"/>
      <c r="T126" s="231"/>
      <c r="U126" s="231"/>
      <c r="V126" s="231"/>
      <c r="W126" s="231"/>
      <c r="X126" s="231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105</v>
      </c>
      <c r="AH126" s="211">
        <v>1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28"/>
      <c r="B127" s="229"/>
      <c r="C127" s="263" t="s">
        <v>109</v>
      </c>
      <c r="D127" s="233"/>
      <c r="E127" s="234">
        <v>10.6</v>
      </c>
      <c r="F127" s="231"/>
      <c r="G127" s="231"/>
      <c r="H127" s="231"/>
      <c r="I127" s="231"/>
      <c r="J127" s="231"/>
      <c r="K127" s="231"/>
      <c r="L127" s="231"/>
      <c r="M127" s="231"/>
      <c r="N127" s="230"/>
      <c r="O127" s="230"/>
      <c r="P127" s="230"/>
      <c r="Q127" s="230"/>
      <c r="R127" s="231"/>
      <c r="S127" s="231"/>
      <c r="T127" s="231"/>
      <c r="U127" s="231"/>
      <c r="V127" s="231"/>
      <c r="W127" s="231"/>
      <c r="X127" s="231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105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28"/>
      <c r="B128" s="229"/>
      <c r="C128" s="263" t="s">
        <v>110</v>
      </c>
      <c r="D128" s="233"/>
      <c r="E128" s="234">
        <v>6.6</v>
      </c>
      <c r="F128" s="231"/>
      <c r="G128" s="231"/>
      <c r="H128" s="231"/>
      <c r="I128" s="231"/>
      <c r="J128" s="231"/>
      <c r="K128" s="231"/>
      <c r="L128" s="231"/>
      <c r="M128" s="231"/>
      <c r="N128" s="230"/>
      <c r="O128" s="230"/>
      <c r="P128" s="230"/>
      <c r="Q128" s="230"/>
      <c r="R128" s="231"/>
      <c r="S128" s="231"/>
      <c r="T128" s="231"/>
      <c r="U128" s="231"/>
      <c r="V128" s="231"/>
      <c r="W128" s="231"/>
      <c r="X128" s="231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105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28"/>
      <c r="B129" s="229"/>
      <c r="C129" s="263" t="s">
        <v>111</v>
      </c>
      <c r="D129" s="233"/>
      <c r="E129" s="234">
        <v>2.2799999999999998</v>
      </c>
      <c r="F129" s="231"/>
      <c r="G129" s="231"/>
      <c r="H129" s="231"/>
      <c r="I129" s="231"/>
      <c r="J129" s="231"/>
      <c r="K129" s="231"/>
      <c r="L129" s="231"/>
      <c r="M129" s="231"/>
      <c r="N129" s="230"/>
      <c r="O129" s="230"/>
      <c r="P129" s="230"/>
      <c r="Q129" s="230"/>
      <c r="R129" s="231"/>
      <c r="S129" s="231"/>
      <c r="T129" s="231"/>
      <c r="U129" s="231"/>
      <c r="V129" s="231"/>
      <c r="W129" s="231"/>
      <c r="X129" s="231"/>
      <c r="Y129" s="211"/>
      <c r="Z129" s="211"/>
      <c r="AA129" s="211"/>
      <c r="AB129" s="211"/>
      <c r="AC129" s="211"/>
      <c r="AD129" s="211"/>
      <c r="AE129" s="211"/>
      <c r="AF129" s="211"/>
      <c r="AG129" s="211" t="s">
        <v>105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28"/>
      <c r="B130" s="229"/>
      <c r="C130" s="263" t="s">
        <v>112</v>
      </c>
      <c r="D130" s="233"/>
      <c r="E130" s="234">
        <v>3.52</v>
      </c>
      <c r="F130" s="231"/>
      <c r="G130" s="231"/>
      <c r="H130" s="231"/>
      <c r="I130" s="231"/>
      <c r="J130" s="231"/>
      <c r="K130" s="231"/>
      <c r="L130" s="231"/>
      <c r="M130" s="231"/>
      <c r="N130" s="230"/>
      <c r="O130" s="230"/>
      <c r="P130" s="230"/>
      <c r="Q130" s="230"/>
      <c r="R130" s="231"/>
      <c r="S130" s="231"/>
      <c r="T130" s="231"/>
      <c r="U130" s="231"/>
      <c r="V130" s="231"/>
      <c r="W130" s="231"/>
      <c r="X130" s="231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105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28"/>
      <c r="B131" s="229"/>
      <c r="C131" s="263" t="s">
        <v>113</v>
      </c>
      <c r="D131" s="233"/>
      <c r="E131" s="234">
        <v>18</v>
      </c>
      <c r="F131" s="231"/>
      <c r="G131" s="231"/>
      <c r="H131" s="231"/>
      <c r="I131" s="231"/>
      <c r="J131" s="231"/>
      <c r="K131" s="231"/>
      <c r="L131" s="231"/>
      <c r="M131" s="231"/>
      <c r="N131" s="230"/>
      <c r="O131" s="230"/>
      <c r="P131" s="230"/>
      <c r="Q131" s="230"/>
      <c r="R131" s="231"/>
      <c r="S131" s="231"/>
      <c r="T131" s="231"/>
      <c r="U131" s="231"/>
      <c r="V131" s="231"/>
      <c r="W131" s="231"/>
      <c r="X131" s="231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105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28"/>
      <c r="B132" s="229"/>
      <c r="C132" s="264" t="s">
        <v>108</v>
      </c>
      <c r="D132" s="235"/>
      <c r="E132" s="236">
        <v>41</v>
      </c>
      <c r="F132" s="231"/>
      <c r="G132" s="231"/>
      <c r="H132" s="231"/>
      <c r="I132" s="231"/>
      <c r="J132" s="231"/>
      <c r="K132" s="231"/>
      <c r="L132" s="231"/>
      <c r="M132" s="231"/>
      <c r="N132" s="230"/>
      <c r="O132" s="230"/>
      <c r="P132" s="230"/>
      <c r="Q132" s="230"/>
      <c r="R132" s="231"/>
      <c r="S132" s="231"/>
      <c r="T132" s="231"/>
      <c r="U132" s="231"/>
      <c r="V132" s="231"/>
      <c r="W132" s="231"/>
      <c r="X132" s="231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105</v>
      </c>
      <c r="AH132" s="211">
        <v>1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28"/>
      <c r="B133" s="229"/>
      <c r="C133" s="263" t="s">
        <v>114</v>
      </c>
      <c r="D133" s="233"/>
      <c r="E133" s="234">
        <v>4</v>
      </c>
      <c r="F133" s="231"/>
      <c r="G133" s="231"/>
      <c r="H133" s="231"/>
      <c r="I133" s="231"/>
      <c r="J133" s="231"/>
      <c r="K133" s="231"/>
      <c r="L133" s="231"/>
      <c r="M133" s="231"/>
      <c r="N133" s="230"/>
      <c r="O133" s="230"/>
      <c r="P133" s="230"/>
      <c r="Q133" s="230"/>
      <c r="R133" s="231"/>
      <c r="S133" s="231"/>
      <c r="T133" s="231"/>
      <c r="U133" s="231"/>
      <c r="V133" s="231"/>
      <c r="W133" s="231"/>
      <c r="X133" s="231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105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28"/>
      <c r="B134" s="229"/>
      <c r="C134" s="264" t="s">
        <v>108</v>
      </c>
      <c r="D134" s="235"/>
      <c r="E134" s="236">
        <v>4</v>
      </c>
      <c r="F134" s="231"/>
      <c r="G134" s="231"/>
      <c r="H134" s="231"/>
      <c r="I134" s="231"/>
      <c r="J134" s="231"/>
      <c r="K134" s="231"/>
      <c r="L134" s="231"/>
      <c r="M134" s="231"/>
      <c r="N134" s="230"/>
      <c r="O134" s="230"/>
      <c r="P134" s="230"/>
      <c r="Q134" s="230"/>
      <c r="R134" s="231"/>
      <c r="S134" s="231"/>
      <c r="T134" s="231"/>
      <c r="U134" s="231"/>
      <c r="V134" s="231"/>
      <c r="W134" s="231"/>
      <c r="X134" s="231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105</v>
      </c>
      <c r="AH134" s="211">
        <v>1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28"/>
      <c r="B135" s="229"/>
      <c r="C135" s="263" t="s">
        <v>115</v>
      </c>
      <c r="D135" s="233"/>
      <c r="E135" s="234"/>
      <c r="F135" s="231"/>
      <c r="G135" s="231"/>
      <c r="H135" s="231"/>
      <c r="I135" s="231"/>
      <c r="J135" s="231"/>
      <c r="K135" s="231"/>
      <c r="L135" s="231"/>
      <c r="M135" s="231"/>
      <c r="N135" s="230"/>
      <c r="O135" s="230"/>
      <c r="P135" s="230"/>
      <c r="Q135" s="230"/>
      <c r="R135" s="231"/>
      <c r="S135" s="231"/>
      <c r="T135" s="231"/>
      <c r="U135" s="231"/>
      <c r="V135" s="231"/>
      <c r="W135" s="231"/>
      <c r="X135" s="231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105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28"/>
      <c r="B136" s="229"/>
      <c r="C136" s="263" t="s">
        <v>116</v>
      </c>
      <c r="D136" s="233"/>
      <c r="E136" s="234">
        <v>5.18</v>
      </c>
      <c r="F136" s="231"/>
      <c r="G136" s="231"/>
      <c r="H136" s="231"/>
      <c r="I136" s="231"/>
      <c r="J136" s="231"/>
      <c r="K136" s="231"/>
      <c r="L136" s="231"/>
      <c r="M136" s="231"/>
      <c r="N136" s="230"/>
      <c r="O136" s="230"/>
      <c r="P136" s="230"/>
      <c r="Q136" s="230"/>
      <c r="R136" s="231"/>
      <c r="S136" s="231"/>
      <c r="T136" s="231"/>
      <c r="U136" s="231"/>
      <c r="V136" s="231"/>
      <c r="W136" s="231"/>
      <c r="X136" s="231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105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28"/>
      <c r="B137" s="229"/>
      <c r="C137" s="264" t="s">
        <v>108</v>
      </c>
      <c r="D137" s="235"/>
      <c r="E137" s="236">
        <v>5.18</v>
      </c>
      <c r="F137" s="231"/>
      <c r="G137" s="231"/>
      <c r="H137" s="231"/>
      <c r="I137" s="231"/>
      <c r="J137" s="231"/>
      <c r="K137" s="231"/>
      <c r="L137" s="231"/>
      <c r="M137" s="231"/>
      <c r="N137" s="230"/>
      <c r="O137" s="230"/>
      <c r="P137" s="230"/>
      <c r="Q137" s="230"/>
      <c r="R137" s="231"/>
      <c r="S137" s="231"/>
      <c r="T137" s="231"/>
      <c r="U137" s="231"/>
      <c r="V137" s="231"/>
      <c r="W137" s="231"/>
      <c r="X137" s="231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105</v>
      </c>
      <c r="AH137" s="211">
        <v>1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28"/>
      <c r="B138" s="229"/>
      <c r="C138" s="263" t="s">
        <v>117</v>
      </c>
      <c r="D138" s="233"/>
      <c r="E138" s="234">
        <v>4.2</v>
      </c>
      <c r="F138" s="231"/>
      <c r="G138" s="231"/>
      <c r="H138" s="231"/>
      <c r="I138" s="231"/>
      <c r="J138" s="231"/>
      <c r="K138" s="231"/>
      <c r="L138" s="231"/>
      <c r="M138" s="231"/>
      <c r="N138" s="230"/>
      <c r="O138" s="230"/>
      <c r="P138" s="230"/>
      <c r="Q138" s="230"/>
      <c r="R138" s="231"/>
      <c r="S138" s="231"/>
      <c r="T138" s="231"/>
      <c r="U138" s="231"/>
      <c r="V138" s="231"/>
      <c r="W138" s="231"/>
      <c r="X138" s="231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105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28"/>
      <c r="B139" s="229"/>
      <c r="C139" s="263" t="s">
        <v>118</v>
      </c>
      <c r="D139" s="233"/>
      <c r="E139" s="234">
        <v>15.99</v>
      </c>
      <c r="F139" s="231"/>
      <c r="G139" s="231"/>
      <c r="H139" s="231"/>
      <c r="I139" s="231"/>
      <c r="J139" s="231"/>
      <c r="K139" s="231"/>
      <c r="L139" s="231"/>
      <c r="M139" s="231"/>
      <c r="N139" s="230"/>
      <c r="O139" s="230"/>
      <c r="P139" s="230"/>
      <c r="Q139" s="230"/>
      <c r="R139" s="231"/>
      <c r="S139" s="231"/>
      <c r="T139" s="231"/>
      <c r="U139" s="231"/>
      <c r="V139" s="231"/>
      <c r="W139" s="231"/>
      <c r="X139" s="231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105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28"/>
      <c r="B140" s="229"/>
      <c r="C140" s="263" t="s">
        <v>119</v>
      </c>
      <c r="D140" s="233"/>
      <c r="E140" s="234">
        <v>8.84</v>
      </c>
      <c r="F140" s="231"/>
      <c r="G140" s="231"/>
      <c r="H140" s="231"/>
      <c r="I140" s="231"/>
      <c r="J140" s="231"/>
      <c r="K140" s="231"/>
      <c r="L140" s="231"/>
      <c r="M140" s="231"/>
      <c r="N140" s="230"/>
      <c r="O140" s="230"/>
      <c r="P140" s="230"/>
      <c r="Q140" s="230"/>
      <c r="R140" s="231"/>
      <c r="S140" s="231"/>
      <c r="T140" s="231"/>
      <c r="U140" s="231"/>
      <c r="V140" s="231"/>
      <c r="W140" s="231"/>
      <c r="X140" s="231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105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28"/>
      <c r="B141" s="229"/>
      <c r="C141" s="263" t="s">
        <v>120</v>
      </c>
      <c r="D141" s="233"/>
      <c r="E141" s="234">
        <v>7.7</v>
      </c>
      <c r="F141" s="231"/>
      <c r="G141" s="231"/>
      <c r="H141" s="231"/>
      <c r="I141" s="231"/>
      <c r="J141" s="231"/>
      <c r="K141" s="231"/>
      <c r="L141" s="231"/>
      <c r="M141" s="231"/>
      <c r="N141" s="230"/>
      <c r="O141" s="230"/>
      <c r="P141" s="230"/>
      <c r="Q141" s="230"/>
      <c r="R141" s="231"/>
      <c r="S141" s="231"/>
      <c r="T141" s="231"/>
      <c r="U141" s="231"/>
      <c r="V141" s="231"/>
      <c r="W141" s="231"/>
      <c r="X141" s="231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105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28"/>
      <c r="B142" s="229"/>
      <c r="C142" s="263" t="s">
        <v>121</v>
      </c>
      <c r="D142" s="233"/>
      <c r="E142" s="234">
        <v>0.9</v>
      </c>
      <c r="F142" s="231"/>
      <c r="G142" s="231"/>
      <c r="H142" s="231"/>
      <c r="I142" s="231"/>
      <c r="J142" s="231"/>
      <c r="K142" s="231"/>
      <c r="L142" s="231"/>
      <c r="M142" s="231"/>
      <c r="N142" s="230"/>
      <c r="O142" s="230"/>
      <c r="P142" s="230"/>
      <c r="Q142" s="230"/>
      <c r="R142" s="231"/>
      <c r="S142" s="231"/>
      <c r="T142" s="231"/>
      <c r="U142" s="231"/>
      <c r="V142" s="231"/>
      <c r="W142" s="231"/>
      <c r="X142" s="231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105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28"/>
      <c r="B143" s="229"/>
      <c r="C143" s="264" t="s">
        <v>108</v>
      </c>
      <c r="D143" s="235"/>
      <c r="E143" s="236">
        <v>37.630000000000003</v>
      </c>
      <c r="F143" s="231"/>
      <c r="G143" s="231"/>
      <c r="H143" s="231"/>
      <c r="I143" s="231"/>
      <c r="J143" s="231"/>
      <c r="K143" s="231"/>
      <c r="L143" s="231"/>
      <c r="M143" s="231"/>
      <c r="N143" s="230"/>
      <c r="O143" s="230"/>
      <c r="P143" s="230"/>
      <c r="Q143" s="230"/>
      <c r="R143" s="231"/>
      <c r="S143" s="231"/>
      <c r="T143" s="231"/>
      <c r="U143" s="231"/>
      <c r="V143" s="231"/>
      <c r="W143" s="231"/>
      <c r="X143" s="231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105</v>
      </c>
      <c r="AH143" s="211">
        <v>1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28"/>
      <c r="B144" s="229"/>
      <c r="C144" s="263" t="s">
        <v>182</v>
      </c>
      <c r="D144" s="233"/>
      <c r="E144" s="234">
        <v>107.30500000000001</v>
      </c>
      <c r="F144" s="231"/>
      <c r="G144" s="231"/>
      <c r="H144" s="231"/>
      <c r="I144" s="231"/>
      <c r="J144" s="231"/>
      <c r="K144" s="231"/>
      <c r="L144" s="231"/>
      <c r="M144" s="231"/>
      <c r="N144" s="230"/>
      <c r="O144" s="230"/>
      <c r="P144" s="230"/>
      <c r="Q144" s="230"/>
      <c r="R144" s="231"/>
      <c r="S144" s="231"/>
      <c r="T144" s="231"/>
      <c r="U144" s="231"/>
      <c r="V144" s="231"/>
      <c r="W144" s="231"/>
      <c r="X144" s="231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105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ht="22.5" outlineLevel="1" x14ac:dyDescent="0.2">
      <c r="A145" s="245">
        <v>18</v>
      </c>
      <c r="B145" s="246" t="s">
        <v>183</v>
      </c>
      <c r="C145" s="262" t="s">
        <v>184</v>
      </c>
      <c r="D145" s="247" t="s">
        <v>100</v>
      </c>
      <c r="E145" s="248">
        <v>209.29650000000001</v>
      </c>
      <c r="F145" s="249"/>
      <c r="G145" s="250">
        <f>ROUND(E145*F145,2)</f>
        <v>0</v>
      </c>
      <c r="H145" s="232"/>
      <c r="I145" s="231">
        <f>ROUND(E145*H145,2)</f>
        <v>0</v>
      </c>
      <c r="J145" s="232"/>
      <c r="K145" s="231">
        <f>ROUND(E145*J145,2)</f>
        <v>0</v>
      </c>
      <c r="L145" s="231">
        <v>21</v>
      </c>
      <c r="M145" s="231">
        <f>G145*(1+L145/100)</f>
        <v>0</v>
      </c>
      <c r="N145" s="230">
        <v>7.9000000000000001E-4</v>
      </c>
      <c r="O145" s="230">
        <f>ROUND(E145*N145,2)</f>
        <v>0.17</v>
      </c>
      <c r="P145" s="230">
        <v>0</v>
      </c>
      <c r="Q145" s="230">
        <f>ROUND(E145*P145,2)</f>
        <v>0</v>
      </c>
      <c r="R145" s="231"/>
      <c r="S145" s="231" t="s">
        <v>101</v>
      </c>
      <c r="T145" s="231" t="s">
        <v>101</v>
      </c>
      <c r="U145" s="231">
        <v>0.21</v>
      </c>
      <c r="V145" s="231">
        <f>ROUND(E145*U145,2)</f>
        <v>43.95</v>
      </c>
      <c r="W145" s="231"/>
      <c r="X145" s="231" t="s">
        <v>102</v>
      </c>
      <c r="Y145" s="211"/>
      <c r="Z145" s="211"/>
      <c r="AA145" s="211"/>
      <c r="AB145" s="211"/>
      <c r="AC145" s="211"/>
      <c r="AD145" s="211"/>
      <c r="AE145" s="211"/>
      <c r="AF145" s="211"/>
      <c r="AG145" s="211" t="s">
        <v>103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28"/>
      <c r="B146" s="229"/>
      <c r="C146" s="265" t="s">
        <v>181</v>
      </c>
      <c r="D146" s="251"/>
      <c r="E146" s="251"/>
      <c r="F146" s="251"/>
      <c r="G146" s="251"/>
      <c r="H146" s="231"/>
      <c r="I146" s="231"/>
      <c r="J146" s="231"/>
      <c r="K146" s="231"/>
      <c r="L146" s="231"/>
      <c r="M146" s="231"/>
      <c r="N146" s="230"/>
      <c r="O146" s="230"/>
      <c r="P146" s="230"/>
      <c r="Q146" s="230"/>
      <c r="R146" s="231"/>
      <c r="S146" s="231"/>
      <c r="T146" s="231"/>
      <c r="U146" s="231"/>
      <c r="V146" s="231"/>
      <c r="W146" s="231"/>
      <c r="X146" s="231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142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28"/>
      <c r="B147" s="229"/>
      <c r="C147" s="263" t="s">
        <v>122</v>
      </c>
      <c r="D147" s="233"/>
      <c r="E147" s="234">
        <v>3.0249999999999999</v>
      </c>
      <c r="F147" s="231"/>
      <c r="G147" s="231"/>
      <c r="H147" s="231"/>
      <c r="I147" s="231"/>
      <c r="J147" s="231"/>
      <c r="K147" s="231"/>
      <c r="L147" s="231"/>
      <c r="M147" s="231"/>
      <c r="N147" s="230"/>
      <c r="O147" s="230"/>
      <c r="P147" s="230"/>
      <c r="Q147" s="230"/>
      <c r="R147" s="231"/>
      <c r="S147" s="231"/>
      <c r="T147" s="231"/>
      <c r="U147" s="231"/>
      <c r="V147" s="231"/>
      <c r="W147" s="231"/>
      <c r="X147" s="231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105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28"/>
      <c r="B148" s="229"/>
      <c r="C148" s="264" t="s">
        <v>108</v>
      </c>
      <c r="D148" s="235"/>
      <c r="E148" s="236">
        <v>3.0249999999999999</v>
      </c>
      <c r="F148" s="231"/>
      <c r="G148" s="231"/>
      <c r="H148" s="231"/>
      <c r="I148" s="231"/>
      <c r="J148" s="231"/>
      <c r="K148" s="231"/>
      <c r="L148" s="231"/>
      <c r="M148" s="231"/>
      <c r="N148" s="230"/>
      <c r="O148" s="230"/>
      <c r="P148" s="230"/>
      <c r="Q148" s="230"/>
      <c r="R148" s="231"/>
      <c r="S148" s="231"/>
      <c r="T148" s="231"/>
      <c r="U148" s="231"/>
      <c r="V148" s="231"/>
      <c r="W148" s="231"/>
      <c r="X148" s="231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105</v>
      </c>
      <c r="AH148" s="211">
        <v>1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28"/>
      <c r="B149" s="229"/>
      <c r="C149" s="263" t="s">
        <v>123</v>
      </c>
      <c r="D149" s="233"/>
      <c r="E149" s="234">
        <v>2.86</v>
      </c>
      <c r="F149" s="231"/>
      <c r="G149" s="231"/>
      <c r="H149" s="231"/>
      <c r="I149" s="231"/>
      <c r="J149" s="231"/>
      <c r="K149" s="231"/>
      <c r="L149" s="231"/>
      <c r="M149" s="231"/>
      <c r="N149" s="230"/>
      <c r="O149" s="230"/>
      <c r="P149" s="230"/>
      <c r="Q149" s="230"/>
      <c r="R149" s="231"/>
      <c r="S149" s="231"/>
      <c r="T149" s="231"/>
      <c r="U149" s="231"/>
      <c r="V149" s="231"/>
      <c r="W149" s="231"/>
      <c r="X149" s="231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105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28"/>
      <c r="B150" s="229"/>
      <c r="C150" s="263" t="s">
        <v>124</v>
      </c>
      <c r="D150" s="233"/>
      <c r="E150" s="234">
        <v>6.48</v>
      </c>
      <c r="F150" s="231"/>
      <c r="G150" s="231"/>
      <c r="H150" s="231"/>
      <c r="I150" s="231"/>
      <c r="J150" s="231"/>
      <c r="K150" s="231"/>
      <c r="L150" s="231"/>
      <c r="M150" s="231"/>
      <c r="N150" s="230"/>
      <c r="O150" s="230"/>
      <c r="P150" s="230"/>
      <c r="Q150" s="230"/>
      <c r="R150" s="231"/>
      <c r="S150" s="231"/>
      <c r="T150" s="231"/>
      <c r="U150" s="231"/>
      <c r="V150" s="231"/>
      <c r="W150" s="231"/>
      <c r="X150" s="231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105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28"/>
      <c r="B151" s="229"/>
      <c r="C151" s="263" t="s">
        <v>125</v>
      </c>
      <c r="D151" s="233"/>
      <c r="E151" s="234">
        <v>17.36</v>
      </c>
      <c r="F151" s="231"/>
      <c r="G151" s="231"/>
      <c r="H151" s="231"/>
      <c r="I151" s="231"/>
      <c r="J151" s="231"/>
      <c r="K151" s="231"/>
      <c r="L151" s="231"/>
      <c r="M151" s="231"/>
      <c r="N151" s="230"/>
      <c r="O151" s="230"/>
      <c r="P151" s="230"/>
      <c r="Q151" s="230"/>
      <c r="R151" s="231"/>
      <c r="S151" s="231"/>
      <c r="T151" s="231"/>
      <c r="U151" s="231"/>
      <c r="V151" s="231"/>
      <c r="W151" s="231"/>
      <c r="X151" s="231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105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28"/>
      <c r="B152" s="229"/>
      <c r="C152" s="263" t="s">
        <v>126</v>
      </c>
      <c r="D152" s="233"/>
      <c r="E152" s="234">
        <v>19.100000000000001</v>
      </c>
      <c r="F152" s="231"/>
      <c r="G152" s="231"/>
      <c r="H152" s="231"/>
      <c r="I152" s="231"/>
      <c r="J152" s="231"/>
      <c r="K152" s="231"/>
      <c r="L152" s="231"/>
      <c r="M152" s="231"/>
      <c r="N152" s="230"/>
      <c r="O152" s="230"/>
      <c r="P152" s="230"/>
      <c r="Q152" s="230"/>
      <c r="R152" s="231"/>
      <c r="S152" s="231"/>
      <c r="T152" s="231"/>
      <c r="U152" s="231"/>
      <c r="V152" s="231"/>
      <c r="W152" s="231"/>
      <c r="X152" s="231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105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28"/>
      <c r="B153" s="229"/>
      <c r="C153" s="264" t="s">
        <v>108</v>
      </c>
      <c r="D153" s="235"/>
      <c r="E153" s="236">
        <v>45.8</v>
      </c>
      <c r="F153" s="231"/>
      <c r="G153" s="231"/>
      <c r="H153" s="231"/>
      <c r="I153" s="231"/>
      <c r="J153" s="231"/>
      <c r="K153" s="231"/>
      <c r="L153" s="231"/>
      <c r="M153" s="231"/>
      <c r="N153" s="230"/>
      <c r="O153" s="230"/>
      <c r="P153" s="230"/>
      <c r="Q153" s="230"/>
      <c r="R153" s="231"/>
      <c r="S153" s="231"/>
      <c r="T153" s="231"/>
      <c r="U153" s="231"/>
      <c r="V153" s="231"/>
      <c r="W153" s="231"/>
      <c r="X153" s="231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105</v>
      </c>
      <c r="AH153" s="211">
        <v>1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28"/>
      <c r="B154" s="229"/>
      <c r="C154" s="263" t="s">
        <v>127</v>
      </c>
      <c r="D154" s="233"/>
      <c r="E154" s="234">
        <v>13.8</v>
      </c>
      <c r="F154" s="231"/>
      <c r="G154" s="231"/>
      <c r="H154" s="231"/>
      <c r="I154" s="231"/>
      <c r="J154" s="231"/>
      <c r="K154" s="231"/>
      <c r="L154" s="231"/>
      <c r="M154" s="231"/>
      <c r="N154" s="230"/>
      <c r="O154" s="230"/>
      <c r="P154" s="230"/>
      <c r="Q154" s="230"/>
      <c r="R154" s="231"/>
      <c r="S154" s="231"/>
      <c r="T154" s="231"/>
      <c r="U154" s="231"/>
      <c r="V154" s="231"/>
      <c r="W154" s="231"/>
      <c r="X154" s="231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105</v>
      </c>
      <c r="AH154" s="211">
        <v>0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28"/>
      <c r="B155" s="229"/>
      <c r="C155" s="263" t="s">
        <v>128</v>
      </c>
      <c r="D155" s="233"/>
      <c r="E155" s="234">
        <v>11.96</v>
      </c>
      <c r="F155" s="231"/>
      <c r="G155" s="231"/>
      <c r="H155" s="231"/>
      <c r="I155" s="231"/>
      <c r="J155" s="231"/>
      <c r="K155" s="231"/>
      <c r="L155" s="231"/>
      <c r="M155" s="231"/>
      <c r="N155" s="230"/>
      <c r="O155" s="230"/>
      <c r="P155" s="230"/>
      <c r="Q155" s="230"/>
      <c r="R155" s="231"/>
      <c r="S155" s="231"/>
      <c r="T155" s="231"/>
      <c r="U155" s="231"/>
      <c r="V155" s="231"/>
      <c r="W155" s="231"/>
      <c r="X155" s="231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105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28"/>
      <c r="B156" s="229"/>
      <c r="C156" s="263" t="s">
        <v>129</v>
      </c>
      <c r="D156" s="233"/>
      <c r="E156" s="234">
        <v>25.08</v>
      </c>
      <c r="F156" s="231"/>
      <c r="G156" s="231"/>
      <c r="H156" s="231"/>
      <c r="I156" s="231"/>
      <c r="J156" s="231"/>
      <c r="K156" s="231"/>
      <c r="L156" s="231"/>
      <c r="M156" s="231"/>
      <c r="N156" s="230"/>
      <c r="O156" s="230"/>
      <c r="P156" s="230"/>
      <c r="Q156" s="230"/>
      <c r="R156" s="231"/>
      <c r="S156" s="231"/>
      <c r="T156" s="231"/>
      <c r="U156" s="231"/>
      <c r="V156" s="231"/>
      <c r="W156" s="231"/>
      <c r="X156" s="231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105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28"/>
      <c r="B157" s="229"/>
      <c r="C157" s="263" t="s">
        <v>185</v>
      </c>
      <c r="D157" s="233"/>
      <c r="E157" s="234">
        <v>109.6315</v>
      </c>
      <c r="F157" s="231"/>
      <c r="G157" s="231"/>
      <c r="H157" s="231"/>
      <c r="I157" s="231"/>
      <c r="J157" s="231"/>
      <c r="K157" s="231"/>
      <c r="L157" s="231"/>
      <c r="M157" s="231"/>
      <c r="N157" s="230"/>
      <c r="O157" s="230"/>
      <c r="P157" s="230"/>
      <c r="Q157" s="230"/>
      <c r="R157" s="231"/>
      <c r="S157" s="231"/>
      <c r="T157" s="231"/>
      <c r="U157" s="231"/>
      <c r="V157" s="231"/>
      <c r="W157" s="231"/>
      <c r="X157" s="231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105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x14ac:dyDescent="0.2">
      <c r="A158" s="239" t="s">
        <v>96</v>
      </c>
      <c r="B158" s="240" t="s">
        <v>64</v>
      </c>
      <c r="C158" s="261" t="s">
        <v>65</v>
      </c>
      <c r="D158" s="241"/>
      <c r="E158" s="242"/>
      <c r="F158" s="243"/>
      <c r="G158" s="244">
        <f>SUMIF(AG159:AG168,"&lt;&gt;NOR",G159:G168)</f>
        <v>0</v>
      </c>
      <c r="H158" s="238"/>
      <c r="I158" s="238">
        <f>SUM(I159:I168)</f>
        <v>0</v>
      </c>
      <c r="J158" s="238"/>
      <c r="K158" s="238">
        <f>SUM(K159:K168)</f>
        <v>0</v>
      </c>
      <c r="L158" s="238"/>
      <c r="M158" s="238">
        <f>SUM(M159:M168)</f>
        <v>0</v>
      </c>
      <c r="N158" s="237"/>
      <c r="O158" s="237">
        <f>SUM(O159:O168)</f>
        <v>0</v>
      </c>
      <c r="P158" s="237"/>
      <c r="Q158" s="237">
        <f>SUM(Q159:Q168)</f>
        <v>0</v>
      </c>
      <c r="R158" s="238"/>
      <c r="S158" s="238"/>
      <c r="T158" s="238"/>
      <c r="U158" s="238"/>
      <c r="V158" s="238">
        <f>SUM(V159:V168)</f>
        <v>481.28</v>
      </c>
      <c r="W158" s="238"/>
      <c r="X158" s="238"/>
      <c r="AG158" t="s">
        <v>97</v>
      </c>
    </row>
    <row r="159" spans="1:60" ht="33.75" outlineLevel="1" x14ac:dyDescent="0.2">
      <c r="A159" s="245">
        <v>19</v>
      </c>
      <c r="B159" s="246" t="s">
        <v>186</v>
      </c>
      <c r="C159" s="262" t="s">
        <v>187</v>
      </c>
      <c r="D159" s="247" t="s">
        <v>188</v>
      </c>
      <c r="E159" s="248">
        <v>60.145000000000003</v>
      </c>
      <c r="F159" s="249"/>
      <c r="G159" s="250">
        <f>ROUND(E159*F159,2)</f>
        <v>0</v>
      </c>
      <c r="H159" s="232"/>
      <c r="I159" s="231">
        <f>ROUND(E159*H159,2)</f>
        <v>0</v>
      </c>
      <c r="J159" s="232"/>
      <c r="K159" s="231">
        <f>ROUND(E159*J159,2)</f>
        <v>0</v>
      </c>
      <c r="L159" s="231">
        <v>21</v>
      </c>
      <c r="M159" s="231">
        <f>G159*(1+L159/100)</f>
        <v>0</v>
      </c>
      <c r="N159" s="230">
        <v>0</v>
      </c>
      <c r="O159" s="230">
        <f>ROUND(E159*N159,2)</f>
        <v>0</v>
      </c>
      <c r="P159" s="230">
        <v>0</v>
      </c>
      <c r="Q159" s="230">
        <f>ROUND(E159*P159,2)</f>
        <v>0</v>
      </c>
      <c r="R159" s="231"/>
      <c r="S159" s="231" t="s">
        <v>147</v>
      </c>
      <c r="T159" s="231" t="s">
        <v>148</v>
      </c>
      <c r="U159" s="231">
        <v>4.0058299999999996</v>
      </c>
      <c r="V159" s="231">
        <f>ROUND(E159*U159,2)</f>
        <v>240.93</v>
      </c>
      <c r="W159" s="231"/>
      <c r="X159" s="231" t="s">
        <v>102</v>
      </c>
      <c r="Y159" s="211"/>
      <c r="Z159" s="211"/>
      <c r="AA159" s="211"/>
      <c r="AB159" s="211"/>
      <c r="AC159" s="211"/>
      <c r="AD159" s="211"/>
      <c r="AE159" s="211"/>
      <c r="AF159" s="211"/>
      <c r="AG159" s="211" t="s">
        <v>103</v>
      </c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ht="22.5" outlineLevel="1" x14ac:dyDescent="0.2">
      <c r="A160" s="228"/>
      <c r="B160" s="229"/>
      <c r="C160" s="265" t="s">
        <v>189</v>
      </c>
      <c r="D160" s="251"/>
      <c r="E160" s="251"/>
      <c r="F160" s="251"/>
      <c r="G160" s="251"/>
      <c r="H160" s="231"/>
      <c r="I160" s="231"/>
      <c r="J160" s="231"/>
      <c r="K160" s="231"/>
      <c r="L160" s="231"/>
      <c r="M160" s="231"/>
      <c r="N160" s="230"/>
      <c r="O160" s="230"/>
      <c r="P160" s="230"/>
      <c r="Q160" s="230"/>
      <c r="R160" s="231"/>
      <c r="S160" s="231"/>
      <c r="T160" s="231"/>
      <c r="U160" s="231"/>
      <c r="V160" s="231"/>
      <c r="W160" s="231"/>
      <c r="X160" s="231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142</v>
      </c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52" t="str">
        <f>C160</f>
        <v>mikrovln.technol. v kombinaci s topnými sál.panely - vysoušení zdiva na cca 7% hm. vlhkosti, měření vlhkosti gravimetrickou metodou popř. mikrovlnnou technologií</v>
      </c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28"/>
      <c r="B161" s="229"/>
      <c r="C161" s="263" t="s">
        <v>150</v>
      </c>
      <c r="D161" s="233"/>
      <c r="E161" s="234">
        <v>1.8149999999999999</v>
      </c>
      <c r="F161" s="231"/>
      <c r="G161" s="231"/>
      <c r="H161" s="231"/>
      <c r="I161" s="231"/>
      <c r="J161" s="231"/>
      <c r="K161" s="231"/>
      <c r="L161" s="231"/>
      <c r="M161" s="231"/>
      <c r="N161" s="230"/>
      <c r="O161" s="230"/>
      <c r="P161" s="230"/>
      <c r="Q161" s="230"/>
      <c r="R161" s="231"/>
      <c r="S161" s="231"/>
      <c r="T161" s="231"/>
      <c r="U161" s="231"/>
      <c r="V161" s="231"/>
      <c r="W161" s="231"/>
      <c r="X161" s="231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105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28"/>
      <c r="B162" s="229"/>
      <c r="C162" s="263" t="s">
        <v>151</v>
      </c>
      <c r="D162" s="233"/>
      <c r="E162" s="234">
        <v>6.3</v>
      </c>
      <c r="F162" s="231"/>
      <c r="G162" s="231"/>
      <c r="H162" s="231"/>
      <c r="I162" s="231"/>
      <c r="J162" s="231"/>
      <c r="K162" s="231"/>
      <c r="L162" s="231"/>
      <c r="M162" s="231"/>
      <c r="N162" s="230"/>
      <c r="O162" s="230"/>
      <c r="P162" s="230"/>
      <c r="Q162" s="230"/>
      <c r="R162" s="231"/>
      <c r="S162" s="231"/>
      <c r="T162" s="231"/>
      <c r="U162" s="231"/>
      <c r="V162" s="231"/>
      <c r="W162" s="231"/>
      <c r="X162" s="231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105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28"/>
      <c r="B163" s="229"/>
      <c r="C163" s="263" t="s">
        <v>104</v>
      </c>
      <c r="D163" s="233"/>
      <c r="E163" s="234">
        <v>2.2400000000000002</v>
      </c>
      <c r="F163" s="231"/>
      <c r="G163" s="231"/>
      <c r="H163" s="231"/>
      <c r="I163" s="231"/>
      <c r="J163" s="231"/>
      <c r="K163" s="231"/>
      <c r="L163" s="231"/>
      <c r="M163" s="231"/>
      <c r="N163" s="230"/>
      <c r="O163" s="230"/>
      <c r="P163" s="230"/>
      <c r="Q163" s="230"/>
      <c r="R163" s="231"/>
      <c r="S163" s="231"/>
      <c r="T163" s="231"/>
      <c r="U163" s="231"/>
      <c r="V163" s="231"/>
      <c r="W163" s="231"/>
      <c r="X163" s="231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105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28"/>
      <c r="B164" s="229"/>
      <c r="C164" s="263" t="s">
        <v>152</v>
      </c>
      <c r="D164" s="233"/>
      <c r="E164" s="234">
        <v>8.4</v>
      </c>
      <c r="F164" s="231"/>
      <c r="G164" s="231"/>
      <c r="H164" s="231"/>
      <c r="I164" s="231"/>
      <c r="J164" s="231"/>
      <c r="K164" s="231"/>
      <c r="L164" s="231"/>
      <c r="M164" s="231"/>
      <c r="N164" s="230"/>
      <c r="O164" s="230"/>
      <c r="P164" s="230"/>
      <c r="Q164" s="230"/>
      <c r="R164" s="231"/>
      <c r="S164" s="231"/>
      <c r="T164" s="231"/>
      <c r="U164" s="231"/>
      <c r="V164" s="231"/>
      <c r="W164" s="231"/>
      <c r="X164" s="231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105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28"/>
      <c r="B165" s="229"/>
      <c r="C165" s="263" t="s">
        <v>153</v>
      </c>
      <c r="D165" s="233"/>
      <c r="E165" s="234">
        <v>15.99</v>
      </c>
      <c r="F165" s="231"/>
      <c r="G165" s="231"/>
      <c r="H165" s="231"/>
      <c r="I165" s="231"/>
      <c r="J165" s="231"/>
      <c r="K165" s="231"/>
      <c r="L165" s="231"/>
      <c r="M165" s="231"/>
      <c r="N165" s="230"/>
      <c r="O165" s="230"/>
      <c r="P165" s="230"/>
      <c r="Q165" s="230"/>
      <c r="R165" s="231"/>
      <c r="S165" s="231"/>
      <c r="T165" s="231"/>
      <c r="U165" s="231"/>
      <c r="V165" s="231"/>
      <c r="W165" s="231"/>
      <c r="X165" s="231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105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28"/>
      <c r="B166" s="229"/>
      <c r="C166" s="263" t="s">
        <v>190</v>
      </c>
      <c r="D166" s="233"/>
      <c r="E166" s="234">
        <v>25.4</v>
      </c>
      <c r="F166" s="231"/>
      <c r="G166" s="231"/>
      <c r="H166" s="231"/>
      <c r="I166" s="231"/>
      <c r="J166" s="231"/>
      <c r="K166" s="231"/>
      <c r="L166" s="231"/>
      <c r="M166" s="231"/>
      <c r="N166" s="230"/>
      <c r="O166" s="230"/>
      <c r="P166" s="230"/>
      <c r="Q166" s="230"/>
      <c r="R166" s="231"/>
      <c r="S166" s="231"/>
      <c r="T166" s="231"/>
      <c r="U166" s="231"/>
      <c r="V166" s="231"/>
      <c r="W166" s="231"/>
      <c r="X166" s="231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105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ht="33.75" outlineLevel="1" x14ac:dyDescent="0.2">
      <c r="A167" s="245">
        <v>20</v>
      </c>
      <c r="B167" s="246" t="s">
        <v>191</v>
      </c>
      <c r="C167" s="262" t="s">
        <v>192</v>
      </c>
      <c r="D167" s="247" t="s">
        <v>193</v>
      </c>
      <c r="E167" s="248">
        <v>60</v>
      </c>
      <c r="F167" s="249"/>
      <c r="G167" s="250">
        <f>ROUND(E167*F167,2)</f>
        <v>0</v>
      </c>
      <c r="H167" s="232"/>
      <c r="I167" s="231">
        <f>ROUND(E167*H167,2)</f>
        <v>0</v>
      </c>
      <c r="J167" s="232"/>
      <c r="K167" s="231">
        <f>ROUND(E167*J167,2)</f>
        <v>0</v>
      </c>
      <c r="L167" s="231">
        <v>21</v>
      </c>
      <c r="M167" s="231">
        <f>G167*(1+L167/100)</f>
        <v>0</v>
      </c>
      <c r="N167" s="230">
        <v>0</v>
      </c>
      <c r="O167" s="230">
        <f>ROUND(E167*N167,2)</f>
        <v>0</v>
      </c>
      <c r="P167" s="230">
        <v>0</v>
      </c>
      <c r="Q167" s="230">
        <f>ROUND(E167*P167,2)</f>
        <v>0</v>
      </c>
      <c r="R167" s="231"/>
      <c r="S167" s="231" t="s">
        <v>147</v>
      </c>
      <c r="T167" s="231" t="s">
        <v>148</v>
      </c>
      <c r="U167" s="231">
        <v>4.0058299999999996</v>
      </c>
      <c r="V167" s="231">
        <f>ROUND(E167*U167,2)</f>
        <v>240.35</v>
      </c>
      <c r="W167" s="231"/>
      <c r="X167" s="231" t="s">
        <v>102</v>
      </c>
      <c r="Y167" s="211"/>
      <c r="Z167" s="211"/>
      <c r="AA167" s="211"/>
      <c r="AB167" s="211"/>
      <c r="AC167" s="211"/>
      <c r="AD167" s="211"/>
      <c r="AE167" s="211"/>
      <c r="AF167" s="211"/>
      <c r="AG167" s="211" t="s">
        <v>103</v>
      </c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ht="33.75" outlineLevel="1" x14ac:dyDescent="0.2">
      <c r="A168" s="228"/>
      <c r="B168" s="229"/>
      <c r="C168" s="265" t="s">
        <v>194</v>
      </c>
      <c r="D168" s="251"/>
      <c r="E168" s="251"/>
      <c r="F168" s="251"/>
      <c r="G168" s="251"/>
      <c r="H168" s="231"/>
      <c r="I168" s="231"/>
      <c r="J168" s="231"/>
      <c r="K168" s="231"/>
      <c r="L168" s="231"/>
      <c r="M168" s="231"/>
      <c r="N168" s="230"/>
      <c r="O168" s="230"/>
      <c r="P168" s="230"/>
      <c r="Q168" s="230"/>
      <c r="R168" s="231"/>
      <c r="S168" s="231"/>
      <c r="T168" s="231"/>
      <c r="U168" s="231"/>
      <c r="V168" s="231"/>
      <c r="W168" s="231"/>
      <c r="X168" s="231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142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52" t="str">
        <f>C168</f>
        <v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v>
      </c>
      <c r="BB168" s="211"/>
      <c r="BC168" s="211"/>
      <c r="BD168" s="211"/>
      <c r="BE168" s="211"/>
      <c r="BF168" s="211"/>
      <c r="BG168" s="211"/>
      <c r="BH168" s="211"/>
    </row>
    <row r="169" spans="1:60" x14ac:dyDescent="0.2">
      <c r="A169" s="239" t="s">
        <v>96</v>
      </c>
      <c r="B169" s="240" t="s">
        <v>66</v>
      </c>
      <c r="C169" s="261" t="s">
        <v>67</v>
      </c>
      <c r="D169" s="241"/>
      <c r="E169" s="242"/>
      <c r="F169" s="243"/>
      <c r="G169" s="244">
        <f>SUMIF(AG170:AG200,"&lt;&gt;NOR",G170:G200)</f>
        <v>0</v>
      </c>
      <c r="H169" s="238"/>
      <c r="I169" s="238">
        <f>SUM(I170:I200)</f>
        <v>0</v>
      </c>
      <c r="J169" s="238"/>
      <c r="K169" s="238">
        <f>SUM(K170:K200)</f>
        <v>0</v>
      </c>
      <c r="L169" s="238"/>
      <c r="M169" s="238">
        <f>SUM(M170:M200)</f>
        <v>0</v>
      </c>
      <c r="N169" s="237"/>
      <c r="O169" s="237">
        <f>SUM(O170:O200)</f>
        <v>0</v>
      </c>
      <c r="P169" s="237"/>
      <c r="Q169" s="237">
        <f>SUM(Q170:Q200)</f>
        <v>0</v>
      </c>
      <c r="R169" s="238"/>
      <c r="S169" s="238"/>
      <c r="T169" s="238"/>
      <c r="U169" s="238"/>
      <c r="V169" s="238">
        <f>SUM(V170:V200)</f>
        <v>21.52</v>
      </c>
      <c r="W169" s="238"/>
      <c r="X169" s="238"/>
      <c r="AG169" t="s">
        <v>97</v>
      </c>
    </row>
    <row r="170" spans="1:60" outlineLevel="1" x14ac:dyDescent="0.2">
      <c r="A170" s="245">
        <v>21</v>
      </c>
      <c r="B170" s="246" t="s">
        <v>195</v>
      </c>
      <c r="C170" s="262" t="s">
        <v>196</v>
      </c>
      <c r="D170" s="247" t="s">
        <v>197</v>
      </c>
      <c r="E170" s="248">
        <v>13.99892</v>
      </c>
      <c r="F170" s="249"/>
      <c r="G170" s="250">
        <f>ROUND(E170*F170,2)</f>
        <v>0</v>
      </c>
      <c r="H170" s="232"/>
      <c r="I170" s="231">
        <f>ROUND(E170*H170,2)</f>
        <v>0</v>
      </c>
      <c r="J170" s="232"/>
      <c r="K170" s="231">
        <f>ROUND(E170*J170,2)</f>
        <v>0</v>
      </c>
      <c r="L170" s="231">
        <v>21</v>
      </c>
      <c r="M170" s="231">
        <f>G170*(1+L170/100)</f>
        <v>0</v>
      </c>
      <c r="N170" s="230">
        <v>0</v>
      </c>
      <c r="O170" s="230">
        <f>ROUND(E170*N170,2)</f>
        <v>0</v>
      </c>
      <c r="P170" s="230">
        <v>0</v>
      </c>
      <c r="Q170" s="230">
        <f>ROUND(E170*P170,2)</f>
        <v>0</v>
      </c>
      <c r="R170" s="231"/>
      <c r="S170" s="231" t="s">
        <v>101</v>
      </c>
      <c r="T170" s="231" t="s">
        <v>101</v>
      </c>
      <c r="U170" s="231">
        <v>0.49</v>
      </c>
      <c r="V170" s="231">
        <f>ROUND(E170*U170,2)</f>
        <v>6.86</v>
      </c>
      <c r="W170" s="231"/>
      <c r="X170" s="231" t="s">
        <v>102</v>
      </c>
      <c r="Y170" s="211"/>
      <c r="Z170" s="211"/>
      <c r="AA170" s="211"/>
      <c r="AB170" s="211"/>
      <c r="AC170" s="211"/>
      <c r="AD170" s="211"/>
      <c r="AE170" s="211"/>
      <c r="AF170" s="211"/>
      <c r="AG170" s="211" t="s">
        <v>103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28"/>
      <c r="B171" s="229"/>
      <c r="C171" s="263" t="s">
        <v>198</v>
      </c>
      <c r="D171" s="233"/>
      <c r="E171" s="234">
        <v>7.9015500000000003</v>
      </c>
      <c r="F171" s="231"/>
      <c r="G171" s="231"/>
      <c r="H171" s="231"/>
      <c r="I171" s="231"/>
      <c r="J171" s="231"/>
      <c r="K171" s="231"/>
      <c r="L171" s="231"/>
      <c r="M171" s="231"/>
      <c r="N171" s="230"/>
      <c r="O171" s="230"/>
      <c r="P171" s="230"/>
      <c r="Q171" s="230"/>
      <c r="R171" s="231"/>
      <c r="S171" s="231"/>
      <c r="T171" s="231"/>
      <c r="U171" s="231"/>
      <c r="V171" s="231"/>
      <c r="W171" s="231"/>
      <c r="X171" s="231"/>
      <c r="Y171" s="211"/>
      <c r="Z171" s="211"/>
      <c r="AA171" s="211"/>
      <c r="AB171" s="211"/>
      <c r="AC171" s="211"/>
      <c r="AD171" s="211"/>
      <c r="AE171" s="211"/>
      <c r="AF171" s="211"/>
      <c r="AG171" s="211" t="s">
        <v>105</v>
      </c>
      <c r="AH171" s="211">
        <v>0</v>
      </c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28"/>
      <c r="B172" s="229"/>
      <c r="C172" s="263" t="s">
        <v>199</v>
      </c>
      <c r="D172" s="233"/>
      <c r="E172" s="234">
        <v>8.07287</v>
      </c>
      <c r="F172" s="231"/>
      <c r="G172" s="231"/>
      <c r="H172" s="231"/>
      <c r="I172" s="231"/>
      <c r="J172" s="231"/>
      <c r="K172" s="231"/>
      <c r="L172" s="231"/>
      <c r="M172" s="231"/>
      <c r="N172" s="230"/>
      <c r="O172" s="230"/>
      <c r="P172" s="230"/>
      <c r="Q172" s="230"/>
      <c r="R172" s="231"/>
      <c r="S172" s="231"/>
      <c r="T172" s="231"/>
      <c r="U172" s="231"/>
      <c r="V172" s="231"/>
      <c r="W172" s="231"/>
      <c r="X172" s="231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105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28"/>
      <c r="B173" s="229"/>
      <c r="C173" s="263" t="s">
        <v>200</v>
      </c>
      <c r="D173" s="233"/>
      <c r="E173" s="234">
        <v>2.1652200000000001</v>
      </c>
      <c r="F173" s="231"/>
      <c r="G173" s="231"/>
      <c r="H173" s="231"/>
      <c r="I173" s="231"/>
      <c r="J173" s="231"/>
      <c r="K173" s="231"/>
      <c r="L173" s="231"/>
      <c r="M173" s="231"/>
      <c r="N173" s="230"/>
      <c r="O173" s="230"/>
      <c r="P173" s="230"/>
      <c r="Q173" s="230"/>
      <c r="R173" s="231"/>
      <c r="S173" s="231"/>
      <c r="T173" s="231"/>
      <c r="U173" s="231"/>
      <c r="V173" s="231"/>
      <c r="W173" s="231"/>
      <c r="X173" s="231"/>
      <c r="Y173" s="211"/>
      <c r="Z173" s="211"/>
      <c r="AA173" s="211"/>
      <c r="AB173" s="211"/>
      <c r="AC173" s="211"/>
      <c r="AD173" s="211"/>
      <c r="AE173" s="211"/>
      <c r="AF173" s="211"/>
      <c r="AG173" s="211" t="s">
        <v>105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ht="22.5" outlineLevel="1" x14ac:dyDescent="0.2">
      <c r="A174" s="228"/>
      <c r="B174" s="229"/>
      <c r="C174" s="263" t="s">
        <v>201</v>
      </c>
      <c r="D174" s="233"/>
      <c r="E174" s="234">
        <v>-4.14072</v>
      </c>
      <c r="F174" s="231"/>
      <c r="G174" s="231"/>
      <c r="H174" s="231"/>
      <c r="I174" s="231"/>
      <c r="J174" s="231"/>
      <c r="K174" s="231"/>
      <c r="L174" s="231"/>
      <c r="M174" s="231"/>
      <c r="N174" s="230"/>
      <c r="O174" s="230"/>
      <c r="P174" s="230"/>
      <c r="Q174" s="230"/>
      <c r="R174" s="231"/>
      <c r="S174" s="231"/>
      <c r="T174" s="231"/>
      <c r="U174" s="231"/>
      <c r="V174" s="231"/>
      <c r="W174" s="231"/>
      <c r="X174" s="231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105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45">
        <v>22</v>
      </c>
      <c r="B175" s="246" t="s">
        <v>202</v>
      </c>
      <c r="C175" s="262" t="s">
        <v>203</v>
      </c>
      <c r="D175" s="247" t="s">
        <v>197</v>
      </c>
      <c r="E175" s="248">
        <v>209.98373000000001</v>
      </c>
      <c r="F175" s="249"/>
      <c r="G175" s="250">
        <f>ROUND(E175*F175,2)</f>
        <v>0</v>
      </c>
      <c r="H175" s="232"/>
      <c r="I175" s="231">
        <f>ROUND(E175*H175,2)</f>
        <v>0</v>
      </c>
      <c r="J175" s="232"/>
      <c r="K175" s="231">
        <f>ROUND(E175*J175,2)</f>
        <v>0</v>
      </c>
      <c r="L175" s="231">
        <v>21</v>
      </c>
      <c r="M175" s="231">
        <f>G175*(1+L175/100)</f>
        <v>0</v>
      </c>
      <c r="N175" s="230">
        <v>0</v>
      </c>
      <c r="O175" s="230">
        <f>ROUND(E175*N175,2)</f>
        <v>0</v>
      </c>
      <c r="P175" s="230">
        <v>0</v>
      </c>
      <c r="Q175" s="230">
        <f>ROUND(E175*P175,2)</f>
        <v>0</v>
      </c>
      <c r="R175" s="231"/>
      <c r="S175" s="231" t="s">
        <v>101</v>
      </c>
      <c r="T175" s="231" t="s">
        <v>101</v>
      </c>
      <c r="U175" s="231">
        <v>0</v>
      </c>
      <c r="V175" s="231">
        <f>ROUND(E175*U175,2)</f>
        <v>0</v>
      </c>
      <c r="W175" s="231"/>
      <c r="X175" s="231" t="s">
        <v>102</v>
      </c>
      <c r="Y175" s="211"/>
      <c r="Z175" s="211"/>
      <c r="AA175" s="211"/>
      <c r="AB175" s="211"/>
      <c r="AC175" s="211"/>
      <c r="AD175" s="211"/>
      <c r="AE175" s="211"/>
      <c r="AF175" s="211"/>
      <c r="AG175" s="211" t="s">
        <v>103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28"/>
      <c r="B176" s="229"/>
      <c r="C176" s="265" t="s">
        <v>204</v>
      </c>
      <c r="D176" s="251"/>
      <c r="E176" s="251"/>
      <c r="F176" s="251"/>
      <c r="G176" s="251"/>
      <c r="H176" s="231"/>
      <c r="I176" s="231"/>
      <c r="J176" s="231"/>
      <c r="K176" s="231"/>
      <c r="L176" s="231"/>
      <c r="M176" s="231"/>
      <c r="N176" s="230"/>
      <c r="O176" s="230"/>
      <c r="P176" s="230"/>
      <c r="Q176" s="230"/>
      <c r="R176" s="231"/>
      <c r="S176" s="231"/>
      <c r="T176" s="231"/>
      <c r="U176" s="231"/>
      <c r="V176" s="231"/>
      <c r="W176" s="231"/>
      <c r="X176" s="231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142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28"/>
      <c r="B177" s="229"/>
      <c r="C177" s="263" t="s">
        <v>205</v>
      </c>
      <c r="D177" s="233"/>
      <c r="E177" s="234">
        <v>118.52325</v>
      </c>
      <c r="F177" s="231"/>
      <c r="G177" s="231"/>
      <c r="H177" s="231"/>
      <c r="I177" s="231"/>
      <c r="J177" s="231"/>
      <c r="K177" s="231"/>
      <c r="L177" s="231"/>
      <c r="M177" s="231"/>
      <c r="N177" s="230"/>
      <c r="O177" s="230"/>
      <c r="P177" s="230"/>
      <c r="Q177" s="230"/>
      <c r="R177" s="231"/>
      <c r="S177" s="231"/>
      <c r="T177" s="231"/>
      <c r="U177" s="231"/>
      <c r="V177" s="231"/>
      <c r="W177" s="231"/>
      <c r="X177" s="231"/>
      <c r="Y177" s="211"/>
      <c r="Z177" s="211"/>
      <c r="AA177" s="211"/>
      <c r="AB177" s="211"/>
      <c r="AC177" s="211"/>
      <c r="AD177" s="211"/>
      <c r="AE177" s="211"/>
      <c r="AF177" s="211"/>
      <c r="AG177" s="211" t="s">
        <v>105</v>
      </c>
      <c r="AH177" s="211">
        <v>0</v>
      </c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28"/>
      <c r="B178" s="229"/>
      <c r="C178" s="263" t="s">
        <v>206</v>
      </c>
      <c r="D178" s="233"/>
      <c r="E178" s="234">
        <v>121.09298</v>
      </c>
      <c r="F178" s="231"/>
      <c r="G178" s="231"/>
      <c r="H178" s="231"/>
      <c r="I178" s="231"/>
      <c r="J178" s="231"/>
      <c r="K178" s="231"/>
      <c r="L178" s="231"/>
      <c r="M178" s="231"/>
      <c r="N178" s="230"/>
      <c r="O178" s="230"/>
      <c r="P178" s="230"/>
      <c r="Q178" s="230"/>
      <c r="R178" s="231"/>
      <c r="S178" s="231"/>
      <c r="T178" s="231"/>
      <c r="U178" s="231"/>
      <c r="V178" s="231"/>
      <c r="W178" s="231"/>
      <c r="X178" s="231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105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28"/>
      <c r="B179" s="229"/>
      <c r="C179" s="263" t="s">
        <v>207</v>
      </c>
      <c r="D179" s="233"/>
      <c r="E179" s="234">
        <v>32.478299999999997</v>
      </c>
      <c r="F179" s="231"/>
      <c r="G179" s="231"/>
      <c r="H179" s="231"/>
      <c r="I179" s="231"/>
      <c r="J179" s="231"/>
      <c r="K179" s="231"/>
      <c r="L179" s="231"/>
      <c r="M179" s="231"/>
      <c r="N179" s="230"/>
      <c r="O179" s="230"/>
      <c r="P179" s="230"/>
      <c r="Q179" s="230"/>
      <c r="R179" s="231"/>
      <c r="S179" s="231"/>
      <c r="T179" s="231"/>
      <c r="U179" s="231"/>
      <c r="V179" s="231"/>
      <c r="W179" s="231"/>
      <c r="X179" s="231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105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ht="22.5" outlineLevel="1" x14ac:dyDescent="0.2">
      <c r="A180" s="228"/>
      <c r="B180" s="229"/>
      <c r="C180" s="263" t="s">
        <v>208</v>
      </c>
      <c r="D180" s="233"/>
      <c r="E180" s="234">
        <v>-62.110799999999998</v>
      </c>
      <c r="F180" s="231"/>
      <c r="G180" s="231"/>
      <c r="H180" s="231"/>
      <c r="I180" s="231"/>
      <c r="J180" s="231"/>
      <c r="K180" s="231"/>
      <c r="L180" s="231"/>
      <c r="M180" s="231"/>
      <c r="N180" s="230"/>
      <c r="O180" s="230"/>
      <c r="P180" s="230"/>
      <c r="Q180" s="230"/>
      <c r="R180" s="231"/>
      <c r="S180" s="231"/>
      <c r="T180" s="231"/>
      <c r="U180" s="231"/>
      <c r="V180" s="231"/>
      <c r="W180" s="231"/>
      <c r="X180" s="231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105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45">
        <v>23</v>
      </c>
      <c r="B181" s="246" t="s">
        <v>209</v>
      </c>
      <c r="C181" s="262" t="s">
        <v>210</v>
      </c>
      <c r="D181" s="247" t="s">
        <v>197</v>
      </c>
      <c r="E181" s="248">
        <v>13.99892</v>
      </c>
      <c r="F181" s="249"/>
      <c r="G181" s="250">
        <f>ROUND(E181*F181,2)</f>
        <v>0</v>
      </c>
      <c r="H181" s="232"/>
      <c r="I181" s="231">
        <f>ROUND(E181*H181,2)</f>
        <v>0</v>
      </c>
      <c r="J181" s="232"/>
      <c r="K181" s="231">
        <f>ROUND(E181*J181,2)</f>
        <v>0</v>
      </c>
      <c r="L181" s="231">
        <v>21</v>
      </c>
      <c r="M181" s="231">
        <f>G181*(1+L181/100)</f>
        <v>0</v>
      </c>
      <c r="N181" s="230">
        <v>0</v>
      </c>
      <c r="O181" s="230">
        <f>ROUND(E181*N181,2)</f>
        <v>0</v>
      </c>
      <c r="P181" s="230">
        <v>0</v>
      </c>
      <c r="Q181" s="230">
        <f>ROUND(E181*P181,2)</f>
        <v>0</v>
      </c>
      <c r="R181" s="231"/>
      <c r="S181" s="231" t="s">
        <v>101</v>
      </c>
      <c r="T181" s="231" t="s">
        <v>101</v>
      </c>
      <c r="U181" s="231">
        <v>0.94199999999999995</v>
      </c>
      <c r="V181" s="231">
        <f>ROUND(E181*U181,2)</f>
        <v>13.19</v>
      </c>
      <c r="W181" s="231"/>
      <c r="X181" s="231" t="s">
        <v>102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103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28"/>
      <c r="B182" s="229"/>
      <c r="C182" s="263" t="s">
        <v>198</v>
      </c>
      <c r="D182" s="233"/>
      <c r="E182" s="234">
        <v>7.9015500000000003</v>
      </c>
      <c r="F182" s="231"/>
      <c r="G182" s="231"/>
      <c r="H182" s="231"/>
      <c r="I182" s="231"/>
      <c r="J182" s="231"/>
      <c r="K182" s="231"/>
      <c r="L182" s="231"/>
      <c r="M182" s="231"/>
      <c r="N182" s="230"/>
      <c r="O182" s="230"/>
      <c r="P182" s="230"/>
      <c r="Q182" s="230"/>
      <c r="R182" s="231"/>
      <c r="S182" s="231"/>
      <c r="T182" s="231"/>
      <c r="U182" s="231"/>
      <c r="V182" s="231"/>
      <c r="W182" s="231"/>
      <c r="X182" s="231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105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28"/>
      <c r="B183" s="229"/>
      <c r="C183" s="263" t="s">
        <v>199</v>
      </c>
      <c r="D183" s="233"/>
      <c r="E183" s="234">
        <v>8.07287</v>
      </c>
      <c r="F183" s="231"/>
      <c r="G183" s="231"/>
      <c r="H183" s="231"/>
      <c r="I183" s="231"/>
      <c r="J183" s="231"/>
      <c r="K183" s="231"/>
      <c r="L183" s="231"/>
      <c r="M183" s="231"/>
      <c r="N183" s="230"/>
      <c r="O183" s="230"/>
      <c r="P183" s="230"/>
      <c r="Q183" s="230"/>
      <c r="R183" s="231"/>
      <c r="S183" s="231"/>
      <c r="T183" s="231"/>
      <c r="U183" s="231"/>
      <c r="V183" s="231"/>
      <c r="W183" s="231"/>
      <c r="X183" s="231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105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28"/>
      <c r="B184" s="229"/>
      <c r="C184" s="263" t="s">
        <v>200</v>
      </c>
      <c r="D184" s="233"/>
      <c r="E184" s="234">
        <v>2.1652200000000001</v>
      </c>
      <c r="F184" s="231"/>
      <c r="G184" s="231"/>
      <c r="H184" s="231"/>
      <c r="I184" s="231"/>
      <c r="J184" s="231"/>
      <c r="K184" s="231"/>
      <c r="L184" s="231"/>
      <c r="M184" s="231"/>
      <c r="N184" s="230"/>
      <c r="O184" s="230"/>
      <c r="P184" s="230"/>
      <c r="Q184" s="230"/>
      <c r="R184" s="231"/>
      <c r="S184" s="231"/>
      <c r="T184" s="231"/>
      <c r="U184" s="231"/>
      <c r="V184" s="231"/>
      <c r="W184" s="231"/>
      <c r="X184" s="231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105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ht="22.5" outlineLevel="1" x14ac:dyDescent="0.2">
      <c r="A185" s="228"/>
      <c r="B185" s="229"/>
      <c r="C185" s="263" t="s">
        <v>201</v>
      </c>
      <c r="D185" s="233"/>
      <c r="E185" s="234">
        <v>-4.14072</v>
      </c>
      <c r="F185" s="231"/>
      <c r="G185" s="231"/>
      <c r="H185" s="231"/>
      <c r="I185" s="231"/>
      <c r="J185" s="231"/>
      <c r="K185" s="231"/>
      <c r="L185" s="231"/>
      <c r="M185" s="231"/>
      <c r="N185" s="230"/>
      <c r="O185" s="230"/>
      <c r="P185" s="230"/>
      <c r="Q185" s="230"/>
      <c r="R185" s="231"/>
      <c r="S185" s="231"/>
      <c r="T185" s="231"/>
      <c r="U185" s="231"/>
      <c r="V185" s="231"/>
      <c r="W185" s="231"/>
      <c r="X185" s="231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105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45">
        <v>24</v>
      </c>
      <c r="B186" s="246" t="s">
        <v>211</v>
      </c>
      <c r="C186" s="262" t="s">
        <v>212</v>
      </c>
      <c r="D186" s="247" t="s">
        <v>197</v>
      </c>
      <c r="E186" s="248">
        <v>13.99892</v>
      </c>
      <c r="F186" s="249"/>
      <c r="G186" s="250">
        <f>ROUND(E186*F186,2)</f>
        <v>0</v>
      </c>
      <c r="H186" s="232"/>
      <c r="I186" s="231">
        <f>ROUND(E186*H186,2)</f>
        <v>0</v>
      </c>
      <c r="J186" s="232"/>
      <c r="K186" s="231">
        <f>ROUND(E186*J186,2)</f>
        <v>0</v>
      </c>
      <c r="L186" s="231">
        <v>21</v>
      </c>
      <c r="M186" s="231">
        <f>G186*(1+L186/100)</f>
        <v>0</v>
      </c>
      <c r="N186" s="230">
        <v>0</v>
      </c>
      <c r="O186" s="230">
        <f>ROUND(E186*N186,2)</f>
        <v>0</v>
      </c>
      <c r="P186" s="230">
        <v>0</v>
      </c>
      <c r="Q186" s="230">
        <f>ROUND(E186*P186,2)</f>
        <v>0</v>
      </c>
      <c r="R186" s="231"/>
      <c r="S186" s="231" t="s">
        <v>101</v>
      </c>
      <c r="T186" s="231" t="s">
        <v>101</v>
      </c>
      <c r="U186" s="231">
        <v>0.105</v>
      </c>
      <c r="V186" s="231">
        <f>ROUND(E186*U186,2)</f>
        <v>1.47</v>
      </c>
      <c r="W186" s="231"/>
      <c r="X186" s="231" t="s">
        <v>102</v>
      </c>
      <c r="Y186" s="211"/>
      <c r="Z186" s="211"/>
      <c r="AA186" s="211"/>
      <c r="AB186" s="211"/>
      <c r="AC186" s="211"/>
      <c r="AD186" s="211"/>
      <c r="AE186" s="211"/>
      <c r="AF186" s="211"/>
      <c r="AG186" s="211" t="s">
        <v>103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28"/>
      <c r="B187" s="229"/>
      <c r="C187" s="263" t="s">
        <v>198</v>
      </c>
      <c r="D187" s="233"/>
      <c r="E187" s="234">
        <v>7.9015500000000003</v>
      </c>
      <c r="F187" s="231"/>
      <c r="G187" s="231"/>
      <c r="H187" s="231"/>
      <c r="I187" s="231"/>
      <c r="J187" s="231"/>
      <c r="K187" s="231"/>
      <c r="L187" s="231"/>
      <c r="M187" s="231"/>
      <c r="N187" s="230"/>
      <c r="O187" s="230"/>
      <c r="P187" s="230"/>
      <c r="Q187" s="230"/>
      <c r="R187" s="231"/>
      <c r="S187" s="231"/>
      <c r="T187" s="231"/>
      <c r="U187" s="231"/>
      <c r="V187" s="231"/>
      <c r="W187" s="231"/>
      <c r="X187" s="231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105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28"/>
      <c r="B188" s="229"/>
      <c r="C188" s="263" t="s">
        <v>199</v>
      </c>
      <c r="D188" s="233"/>
      <c r="E188" s="234">
        <v>8.07287</v>
      </c>
      <c r="F188" s="231"/>
      <c r="G188" s="231"/>
      <c r="H188" s="231"/>
      <c r="I188" s="231"/>
      <c r="J188" s="231"/>
      <c r="K188" s="231"/>
      <c r="L188" s="231"/>
      <c r="M188" s="231"/>
      <c r="N188" s="230"/>
      <c r="O188" s="230"/>
      <c r="P188" s="230"/>
      <c r="Q188" s="230"/>
      <c r="R188" s="231"/>
      <c r="S188" s="231"/>
      <c r="T188" s="231"/>
      <c r="U188" s="231"/>
      <c r="V188" s="231"/>
      <c r="W188" s="231"/>
      <c r="X188" s="231"/>
      <c r="Y188" s="211"/>
      <c r="Z188" s="211"/>
      <c r="AA188" s="211"/>
      <c r="AB188" s="211"/>
      <c r="AC188" s="211"/>
      <c r="AD188" s="211"/>
      <c r="AE188" s="211"/>
      <c r="AF188" s="211"/>
      <c r="AG188" s="211" t="s">
        <v>105</v>
      </c>
      <c r="AH188" s="211">
        <v>0</v>
      </c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">
      <c r="A189" s="228"/>
      <c r="B189" s="229"/>
      <c r="C189" s="263" t="s">
        <v>200</v>
      </c>
      <c r="D189" s="233"/>
      <c r="E189" s="234">
        <v>2.1652200000000001</v>
      </c>
      <c r="F189" s="231"/>
      <c r="G189" s="231"/>
      <c r="H189" s="231"/>
      <c r="I189" s="231"/>
      <c r="J189" s="231"/>
      <c r="K189" s="231"/>
      <c r="L189" s="231"/>
      <c r="M189" s="231"/>
      <c r="N189" s="230"/>
      <c r="O189" s="230"/>
      <c r="P189" s="230"/>
      <c r="Q189" s="230"/>
      <c r="R189" s="231"/>
      <c r="S189" s="231"/>
      <c r="T189" s="231"/>
      <c r="U189" s="231"/>
      <c r="V189" s="231"/>
      <c r="W189" s="231"/>
      <c r="X189" s="231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105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ht="22.5" outlineLevel="1" x14ac:dyDescent="0.2">
      <c r="A190" s="228"/>
      <c r="B190" s="229"/>
      <c r="C190" s="263" t="s">
        <v>201</v>
      </c>
      <c r="D190" s="233"/>
      <c r="E190" s="234">
        <v>-4.14072</v>
      </c>
      <c r="F190" s="231"/>
      <c r="G190" s="231"/>
      <c r="H190" s="231"/>
      <c r="I190" s="231"/>
      <c r="J190" s="231"/>
      <c r="K190" s="231"/>
      <c r="L190" s="231"/>
      <c r="M190" s="231"/>
      <c r="N190" s="230"/>
      <c r="O190" s="230"/>
      <c r="P190" s="230"/>
      <c r="Q190" s="230"/>
      <c r="R190" s="231"/>
      <c r="S190" s="231"/>
      <c r="T190" s="231"/>
      <c r="U190" s="231"/>
      <c r="V190" s="231"/>
      <c r="W190" s="231"/>
      <c r="X190" s="231"/>
      <c r="Y190" s="211"/>
      <c r="Z190" s="211"/>
      <c r="AA190" s="211"/>
      <c r="AB190" s="211"/>
      <c r="AC190" s="211"/>
      <c r="AD190" s="211"/>
      <c r="AE190" s="211"/>
      <c r="AF190" s="211"/>
      <c r="AG190" s="211" t="s">
        <v>105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45">
        <v>25</v>
      </c>
      <c r="B191" s="246" t="s">
        <v>213</v>
      </c>
      <c r="C191" s="262" t="s">
        <v>214</v>
      </c>
      <c r="D191" s="247" t="s">
        <v>197</v>
      </c>
      <c r="E191" s="248">
        <v>13.99892</v>
      </c>
      <c r="F191" s="249"/>
      <c r="G191" s="250">
        <f>ROUND(E191*F191,2)</f>
        <v>0</v>
      </c>
      <c r="H191" s="232"/>
      <c r="I191" s="231">
        <f>ROUND(E191*H191,2)</f>
        <v>0</v>
      </c>
      <c r="J191" s="232"/>
      <c r="K191" s="231">
        <f>ROUND(E191*J191,2)</f>
        <v>0</v>
      </c>
      <c r="L191" s="231">
        <v>21</v>
      </c>
      <c r="M191" s="231">
        <f>G191*(1+L191/100)</f>
        <v>0</v>
      </c>
      <c r="N191" s="230">
        <v>0</v>
      </c>
      <c r="O191" s="230">
        <f>ROUND(E191*N191,2)</f>
        <v>0</v>
      </c>
      <c r="P191" s="230">
        <v>0</v>
      </c>
      <c r="Q191" s="230">
        <f>ROUND(E191*P191,2)</f>
        <v>0</v>
      </c>
      <c r="R191" s="231"/>
      <c r="S191" s="231" t="s">
        <v>101</v>
      </c>
      <c r="T191" s="231" t="s">
        <v>101</v>
      </c>
      <c r="U191" s="231">
        <v>0</v>
      </c>
      <c r="V191" s="231">
        <f>ROUND(E191*U191,2)</f>
        <v>0</v>
      </c>
      <c r="W191" s="231"/>
      <c r="X191" s="231" t="s">
        <v>102</v>
      </c>
      <c r="Y191" s="211"/>
      <c r="Z191" s="211"/>
      <c r="AA191" s="211"/>
      <c r="AB191" s="211"/>
      <c r="AC191" s="211"/>
      <c r="AD191" s="211"/>
      <c r="AE191" s="211"/>
      <c r="AF191" s="211"/>
      <c r="AG191" s="211" t="s">
        <v>103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28"/>
      <c r="B192" s="229"/>
      <c r="C192" s="263" t="s">
        <v>198</v>
      </c>
      <c r="D192" s="233"/>
      <c r="E192" s="234">
        <v>7.9015500000000003</v>
      </c>
      <c r="F192" s="231"/>
      <c r="G192" s="231"/>
      <c r="H192" s="231"/>
      <c r="I192" s="231"/>
      <c r="J192" s="231"/>
      <c r="K192" s="231"/>
      <c r="L192" s="231"/>
      <c r="M192" s="231"/>
      <c r="N192" s="230"/>
      <c r="O192" s="230"/>
      <c r="P192" s="230"/>
      <c r="Q192" s="230"/>
      <c r="R192" s="231"/>
      <c r="S192" s="231"/>
      <c r="T192" s="231"/>
      <c r="U192" s="231"/>
      <c r="V192" s="231"/>
      <c r="W192" s="231"/>
      <c r="X192" s="231"/>
      <c r="Y192" s="211"/>
      <c r="Z192" s="211"/>
      <c r="AA192" s="211"/>
      <c r="AB192" s="211"/>
      <c r="AC192" s="211"/>
      <c r="AD192" s="211"/>
      <c r="AE192" s="211"/>
      <c r="AF192" s="211"/>
      <c r="AG192" s="211" t="s">
        <v>105</v>
      </c>
      <c r="AH192" s="211">
        <v>0</v>
      </c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28"/>
      <c r="B193" s="229"/>
      <c r="C193" s="263" t="s">
        <v>199</v>
      </c>
      <c r="D193" s="233"/>
      <c r="E193" s="234">
        <v>8.07287</v>
      </c>
      <c r="F193" s="231"/>
      <c r="G193" s="231"/>
      <c r="H193" s="231"/>
      <c r="I193" s="231"/>
      <c r="J193" s="231"/>
      <c r="K193" s="231"/>
      <c r="L193" s="231"/>
      <c r="M193" s="231"/>
      <c r="N193" s="230"/>
      <c r="O193" s="230"/>
      <c r="P193" s="230"/>
      <c r="Q193" s="230"/>
      <c r="R193" s="231"/>
      <c r="S193" s="231"/>
      <c r="T193" s="231"/>
      <c r="U193" s="231"/>
      <c r="V193" s="231"/>
      <c r="W193" s="231"/>
      <c r="X193" s="231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105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28"/>
      <c r="B194" s="229"/>
      <c r="C194" s="263" t="s">
        <v>200</v>
      </c>
      <c r="D194" s="233"/>
      <c r="E194" s="234">
        <v>2.1652200000000001</v>
      </c>
      <c r="F194" s="231"/>
      <c r="G194" s="231"/>
      <c r="H194" s="231"/>
      <c r="I194" s="231"/>
      <c r="J194" s="231"/>
      <c r="K194" s="231"/>
      <c r="L194" s="231"/>
      <c r="M194" s="231"/>
      <c r="N194" s="230"/>
      <c r="O194" s="230"/>
      <c r="P194" s="230"/>
      <c r="Q194" s="230"/>
      <c r="R194" s="231"/>
      <c r="S194" s="231"/>
      <c r="T194" s="231"/>
      <c r="U194" s="231"/>
      <c r="V194" s="231"/>
      <c r="W194" s="231"/>
      <c r="X194" s="231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105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ht="22.5" outlineLevel="1" x14ac:dyDescent="0.2">
      <c r="A195" s="228"/>
      <c r="B195" s="229"/>
      <c r="C195" s="263" t="s">
        <v>201</v>
      </c>
      <c r="D195" s="233"/>
      <c r="E195" s="234">
        <v>-4.14072</v>
      </c>
      <c r="F195" s="231"/>
      <c r="G195" s="231"/>
      <c r="H195" s="231"/>
      <c r="I195" s="231"/>
      <c r="J195" s="231"/>
      <c r="K195" s="231"/>
      <c r="L195" s="231"/>
      <c r="M195" s="231"/>
      <c r="N195" s="230"/>
      <c r="O195" s="230"/>
      <c r="P195" s="230"/>
      <c r="Q195" s="230"/>
      <c r="R195" s="231"/>
      <c r="S195" s="231"/>
      <c r="T195" s="231"/>
      <c r="U195" s="231"/>
      <c r="V195" s="231"/>
      <c r="W195" s="231"/>
      <c r="X195" s="231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105</v>
      </c>
      <c r="AH195" s="211">
        <v>0</v>
      </c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45">
        <v>26</v>
      </c>
      <c r="B196" s="246" t="s">
        <v>215</v>
      </c>
      <c r="C196" s="262" t="s">
        <v>216</v>
      </c>
      <c r="D196" s="247" t="s">
        <v>197</v>
      </c>
      <c r="E196" s="248">
        <v>13.99892</v>
      </c>
      <c r="F196" s="249"/>
      <c r="G196" s="250">
        <f>ROUND(E196*F196,2)</f>
        <v>0</v>
      </c>
      <c r="H196" s="232"/>
      <c r="I196" s="231">
        <f>ROUND(E196*H196,2)</f>
        <v>0</v>
      </c>
      <c r="J196" s="232"/>
      <c r="K196" s="231">
        <f>ROUND(E196*J196,2)</f>
        <v>0</v>
      </c>
      <c r="L196" s="231">
        <v>21</v>
      </c>
      <c r="M196" s="231">
        <f>G196*(1+L196/100)</f>
        <v>0</v>
      </c>
      <c r="N196" s="230">
        <v>0</v>
      </c>
      <c r="O196" s="230">
        <f>ROUND(E196*N196,2)</f>
        <v>0</v>
      </c>
      <c r="P196" s="230">
        <v>0</v>
      </c>
      <c r="Q196" s="230">
        <f>ROUND(E196*P196,2)</f>
        <v>0</v>
      </c>
      <c r="R196" s="231"/>
      <c r="S196" s="231" t="s">
        <v>101</v>
      </c>
      <c r="T196" s="231" t="s">
        <v>101</v>
      </c>
      <c r="U196" s="231">
        <v>0</v>
      </c>
      <c r="V196" s="231">
        <f>ROUND(E196*U196,2)</f>
        <v>0</v>
      </c>
      <c r="W196" s="231"/>
      <c r="X196" s="231" t="s">
        <v>102</v>
      </c>
      <c r="Y196" s="211"/>
      <c r="Z196" s="211"/>
      <c r="AA196" s="211"/>
      <c r="AB196" s="211"/>
      <c r="AC196" s="211"/>
      <c r="AD196" s="211"/>
      <c r="AE196" s="211"/>
      <c r="AF196" s="211"/>
      <c r="AG196" s="211" t="s">
        <v>103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28"/>
      <c r="B197" s="229"/>
      <c r="C197" s="263" t="s">
        <v>198</v>
      </c>
      <c r="D197" s="233"/>
      <c r="E197" s="234">
        <v>7.9015500000000003</v>
      </c>
      <c r="F197" s="231"/>
      <c r="G197" s="231"/>
      <c r="H197" s="231"/>
      <c r="I197" s="231"/>
      <c r="J197" s="231"/>
      <c r="K197" s="231"/>
      <c r="L197" s="231"/>
      <c r="M197" s="231"/>
      <c r="N197" s="230"/>
      <c r="O197" s="230"/>
      <c r="P197" s="230"/>
      <c r="Q197" s="230"/>
      <c r="R197" s="231"/>
      <c r="S197" s="231"/>
      <c r="T197" s="231"/>
      <c r="U197" s="231"/>
      <c r="V197" s="231"/>
      <c r="W197" s="231"/>
      <c r="X197" s="231"/>
      <c r="Y197" s="211"/>
      <c r="Z197" s="211"/>
      <c r="AA197" s="211"/>
      <c r="AB197" s="211"/>
      <c r="AC197" s="211"/>
      <c r="AD197" s="211"/>
      <c r="AE197" s="211"/>
      <c r="AF197" s="211"/>
      <c r="AG197" s="211" t="s">
        <v>105</v>
      </c>
      <c r="AH197" s="211">
        <v>0</v>
      </c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28"/>
      <c r="B198" s="229"/>
      <c r="C198" s="263" t="s">
        <v>199</v>
      </c>
      <c r="D198" s="233"/>
      <c r="E198" s="234">
        <v>8.07287</v>
      </c>
      <c r="F198" s="231"/>
      <c r="G198" s="231"/>
      <c r="H198" s="231"/>
      <c r="I198" s="231"/>
      <c r="J198" s="231"/>
      <c r="K198" s="231"/>
      <c r="L198" s="231"/>
      <c r="M198" s="231"/>
      <c r="N198" s="230"/>
      <c r="O198" s="230"/>
      <c r="P198" s="230"/>
      <c r="Q198" s="230"/>
      <c r="R198" s="231"/>
      <c r="S198" s="231"/>
      <c r="T198" s="231"/>
      <c r="U198" s="231"/>
      <c r="V198" s="231"/>
      <c r="W198" s="231"/>
      <c r="X198" s="231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105</v>
      </c>
      <c r="AH198" s="211">
        <v>0</v>
      </c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28"/>
      <c r="B199" s="229"/>
      <c r="C199" s="263" t="s">
        <v>200</v>
      </c>
      <c r="D199" s="233"/>
      <c r="E199" s="234">
        <v>2.1652200000000001</v>
      </c>
      <c r="F199" s="231"/>
      <c r="G199" s="231"/>
      <c r="H199" s="231"/>
      <c r="I199" s="231"/>
      <c r="J199" s="231"/>
      <c r="K199" s="231"/>
      <c r="L199" s="231"/>
      <c r="M199" s="231"/>
      <c r="N199" s="230"/>
      <c r="O199" s="230"/>
      <c r="P199" s="230"/>
      <c r="Q199" s="230"/>
      <c r="R199" s="231"/>
      <c r="S199" s="231"/>
      <c r="T199" s="231"/>
      <c r="U199" s="231"/>
      <c r="V199" s="231"/>
      <c r="W199" s="231"/>
      <c r="X199" s="231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105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ht="22.5" outlineLevel="1" x14ac:dyDescent="0.2">
      <c r="A200" s="228"/>
      <c r="B200" s="229"/>
      <c r="C200" s="263" t="s">
        <v>201</v>
      </c>
      <c r="D200" s="233"/>
      <c r="E200" s="234">
        <v>-4.14072</v>
      </c>
      <c r="F200" s="231"/>
      <c r="G200" s="231"/>
      <c r="H200" s="231"/>
      <c r="I200" s="231"/>
      <c r="J200" s="231"/>
      <c r="K200" s="231"/>
      <c r="L200" s="231"/>
      <c r="M200" s="231"/>
      <c r="N200" s="230"/>
      <c r="O200" s="230"/>
      <c r="P200" s="230"/>
      <c r="Q200" s="230"/>
      <c r="R200" s="231"/>
      <c r="S200" s="231"/>
      <c r="T200" s="231"/>
      <c r="U200" s="231"/>
      <c r="V200" s="231"/>
      <c r="W200" s="231"/>
      <c r="X200" s="231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105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x14ac:dyDescent="0.2">
      <c r="A201" s="239" t="s">
        <v>96</v>
      </c>
      <c r="B201" s="240" t="s">
        <v>69</v>
      </c>
      <c r="C201" s="261" t="s">
        <v>29</v>
      </c>
      <c r="D201" s="241"/>
      <c r="E201" s="242"/>
      <c r="F201" s="243"/>
      <c r="G201" s="244">
        <f>SUMIF(AG202:AG208,"&lt;&gt;NOR",G202:G208)</f>
        <v>0</v>
      </c>
      <c r="H201" s="238"/>
      <c r="I201" s="238">
        <f>SUM(I202:I208)</f>
        <v>0</v>
      </c>
      <c r="J201" s="238"/>
      <c r="K201" s="238">
        <f>SUM(K202:K208)</f>
        <v>0</v>
      </c>
      <c r="L201" s="238"/>
      <c r="M201" s="238">
        <f>SUM(M202:M208)</f>
        <v>0</v>
      </c>
      <c r="N201" s="237"/>
      <c r="O201" s="237">
        <f>SUM(O202:O208)</f>
        <v>0</v>
      </c>
      <c r="P201" s="237"/>
      <c r="Q201" s="237">
        <f>SUM(Q202:Q208)</f>
        <v>0</v>
      </c>
      <c r="R201" s="238"/>
      <c r="S201" s="238"/>
      <c r="T201" s="238"/>
      <c r="U201" s="238"/>
      <c r="V201" s="238">
        <f>SUM(V202:V208)</f>
        <v>0</v>
      </c>
      <c r="W201" s="238"/>
      <c r="X201" s="238"/>
      <c r="AG201" t="s">
        <v>97</v>
      </c>
    </row>
    <row r="202" spans="1:60" outlineLevel="1" x14ac:dyDescent="0.2">
      <c r="A202" s="253">
        <v>27</v>
      </c>
      <c r="B202" s="254" t="s">
        <v>217</v>
      </c>
      <c r="C202" s="266" t="s">
        <v>218</v>
      </c>
      <c r="D202" s="255" t="s">
        <v>0</v>
      </c>
      <c r="E202" s="256">
        <v>1.2</v>
      </c>
      <c r="F202" s="257"/>
      <c r="G202" s="258">
        <f>ROUND(E202*F202,2)</f>
        <v>0</v>
      </c>
      <c r="H202" s="232"/>
      <c r="I202" s="231">
        <f>ROUND(E202*H202,2)</f>
        <v>0</v>
      </c>
      <c r="J202" s="232"/>
      <c r="K202" s="231">
        <f>ROUND(E202*J202,2)</f>
        <v>0</v>
      </c>
      <c r="L202" s="231">
        <v>21</v>
      </c>
      <c r="M202" s="231">
        <f>G202*(1+L202/100)</f>
        <v>0</v>
      </c>
      <c r="N202" s="230">
        <v>0</v>
      </c>
      <c r="O202" s="230">
        <f>ROUND(E202*N202,2)</f>
        <v>0</v>
      </c>
      <c r="P202" s="230">
        <v>0</v>
      </c>
      <c r="Q202" s="230">
        <f>ROUND(E202*P202,2)</f>
        <v>0</v>
      </c>
      <c r="R202" s="231"/>
      <c r="S202" s="231" t="s">
        <v>101</v>
      </c>
      <c r="T202" s="231" t="s">
        <v>148</v>
      </c>
      <c r="U202" s="231">
        <v>0</v>
      </c>
      <c r="V202" s="231">
        <f>ROUND(E202*U202,2)</f>
        <v>0</v>
      </c>
      <c r="W202" s="231"/>
      <c r="X202" s="231" t="s">
        <v>219</v>
      </c>
      <c r="Y202" s="211"/>
      <c r="Z202" s="211"/>
      <c r="AA202" s="211"/>
      <c r="AB202" s="211"/>
      <c r="AC202" s="211"/>
      <c r="AD202" s="211"/>
      <c r="AE202" s="211"/>
      <c r="AF202" s="211"/>
      <c r="AG202" s="211" t="s">
        <v>220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53">
        <v>28</v>
      </c>
      <c r="B203" s="254" t="s">
        <v>221</v>
      </c>
      <c r="C203" s="266" t="s">
        <v>222</v>
      </c>
      <c r="D203" s="255" t="s">
        <v>0</v>
      </c>
      <c r="E203" s="256">
        <v>1.6</v>
      </c>
      <c r="F203" s="257"/>
      <c r="G203" s="258">
        <f>ROUND(E203*F203,2)</f>
        <v>0</v>
      </c>
      <c r="H203" s="232"/>
      <c r="I203" s="231">
        <f>ROUND(E203*H203,2)</f>
        <v>0</v>
      </c>
      <c r="J203" s="232"/>
      <c r="K203" s="231">
        <f>ROUND(E203*J203,2)</f>
        <v>0</v>
      </c>
      <c r="L203" s="231">
        <v>21</v>
      </c>
      <c r="M203" s="231">
        <f>G203*(1+L203/100)</f>
        <v>0</v>
      </c>
      <c r="N203" s="230">
        <v>0</v>
      </c>
      <c r="O203" s="230">
        <f>ROUND(E203*N203,2)</f>
        <v>0</v>
      </c>
      <c r="P203" s="230">
        <v>0</v>
      </c>
      <c r="Q203" s="230">
        <f>ROUND(E203*P203,2)</f>
        <v>0</v>
      </c>
      <c r="R203" s="231"/>
      <c r="S203" s="231" t="s">
        <v>101</v>
      </c>
      <c r="T203" s="231" t="s">
        <v>148</v>
      </c>
      <c r="U203" s="231">
        <v>0</v>
      </c>
      <c r="V203" s="231">
        <f>ROUND(E203*U203,2)</f>
        <v>0</v>
      </c>
      <c r="W203" s="231"/>
      <c r="X203" s="231" t="s">
        <v>219</v>
      </c>
      <c r="Y203" s="211"/>
      <c r="Z203" s="211"/>
      <c r="AA203" s="211"/>
      <c r="AB203" s="211"/>
      <c r="AC203" s="211"/>
      <c r="AD203" s="211"/>
      <c r="AE203" s="211"/>
      <c r="AF203" s="211"/>
      <c r="AG203" s="211" t="s">
        <v>220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53">
        <v>29</v>
      </c>
      <c r="B204" s="254" t="s">
        <v>223</v>
      </c>
      <c r="C204" s="266" t="s">
        <v>224</v>
      </c>
      <c r="D204" s="255" t="s">
        <v>0</v>
      </c>
      <c r="E204" s="256">
        <v>0.6</v>
      </c>
      <c r="F204" s="257"/>
      <c r="G204" s="258">
        <f>ROUND(E204*F204,2)</f>
        <v>0</v>
      </c>
      <c r="H204" s="232"/>
      <c r="I204" s="231">
        <f>ROUND(E204*H204,2)</f>
        <v>0</v>
      </c>
      <c r="J204" s="232"/>
      <c r="K204" s="231">
        <f>ROUND(E204*J204,2)</f>
        <v>0</v>
      </c>
      <c r="L204" s="231">
        <v>21</v>
      </c>
      <c r="M204" s="231">
        <f>G204*(1+L204/100)</f>
        <v>0</v>
      </c>
      <c r="N204" s="230">
        <v>0</v>
      </c>
      <c r="O204" s="230">
        <f>ROUND(E204*N204,2)</f>
        <v>0</v>
      </c>
      <c r="P204" s="230">
        <v>0</v>
      </c>
      <c r="Q204" s="230">
        <f>ROUND(E204*P204,2)</f>
        <v>0</v>
      </c>
      <c r="R204" s="231"/>
      <c r="S204" s="231" t="s">
        <v>101</v>
      </c>
      <c r="T204" s="231" t="s">
        <v>148</v>
      </c>
      <c r="U204" s="231">
        <v>0</v>
      </c>
      <c r="V204" s="231">
        <f>ROUND(E204*U204,2)</f>
        <v>0</v>
      </c>
      <c r="W204" s="231"/>
      <c r="X204" s="231" t="s">
        <v>219</v>
      </c>
      <c r="Y204" s="211"/>
      <c r="Z204" s="211"/>
      <c r="AA204" s="211"/>
      <c r="AB204" s="211"/>
      <c r="AC204" s="211"/>
      <c r="AD204" s="211"/>
      <c r="AE204" s="211"/>
      <c r="AF204" s="211"/>
      <c r="AG204" s="211" t="s">
        <v>220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53">
        <v>30</v>
      </c>
      <c r="B205" s="254" t="s">
        <v>225</v>
      </c>
      <c r="C205" s="266" t="s">
        <v>226</v>
      </c>
      <c r="D205" s="255" t="s">
        <v>0</v>
      </c>
      <c r="E205" s="256">
        <v>2</v>
      </c>
      <c r="F205" s="257"/>
      <c r="G205" s="258">
        <f>ROUND(E205*F205,2)</f>
        <v>0</v>
      </c>
      <c r="H205" s="232"/>
      <c r="I205" s="231">
        <f>ROUND(E205*H205,2)</f>
        <v>0</v>
      </c>
      <c r="J205" s="232"/>
      <c r="K205" s="231">
        <f>ROUND(E205*J205,2)</f>
        <v>0</v>
      </c>
      <c r="L205" s="231">
        <v>21</v>
      </c>
      <c r="M205" s="231">
        <f>G205*(1+L205/100)</f>
        <v>0</v>
      </c>
      <c r="N205" s="230">
        <v>0</v>
      </c>
      <c r="O205" s="230">
        <f>ROUND(E205*N205,2)</f>
        <v>0</v>
      </c>
      <c r="P205" s="230">
        <v>0</v>
      </c>
      <c r="Q205" s="230">
        <f>ROUND(E205*P205,2)</f>
        <v>0</v>
      </c>
      <c r="R205" s="231"/>
      <c r="S205" s="231" t="s">
        <v>101</v>
      </c>
      <c r="T205" s="231" t="s">
        <v>148</v>
      </c>
      <c r="U205" s="231">
        <v>0</v>
      </c>
      <c r="V205" s="231">
        <f>ROUND(E205*U205,2)</f>
        <v>0</v>
      </c>
      <c r="W205" s="231"/>
      <c r="X205" s="231" t="s">
        <v>219</v>
      </c>
      <c r="Y205" s="211"/>
      <c r="Z205" s="211"/>
      <c r="AA205" s="211"/>
      <c r="AB205" s="211"/>
      <c r="AC205" s="211"/>
      <c r="AD205" s="211"/>
      <c r="AE205" s="211"/>
      <c r="AF205" s="211"/>
      <c r="AG205" s="211" t="s">
        <v>220</v>
      </c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45">
        <v>31</v>
      </c>
      <c r="B206" s="246" t="s">
        <v>227</v>
      </c>
      <c r="C206" s="262" t="s">
        <v>228</v>
      </c>
      <c r="D206" s="247" t="s">
        <v>0</v>
      </c>
      <c r="E206" s="248">
        <v>0.6</v>
      </c>
      <c r="F206" s="249"/>
      <c r="G206" s="250">
        <f>ROUND(E206*F206,2)</f>
        <v>0</v>
      </c>
      <c r="H206" s="232"/>
      <c r="I206" s="231">
        <f>ROUND(E206*H206,2)</f>
        <v>0</v>
      </c>
      <c r="J206" s="232"/>
      <c r="K206" s="231">
        <f>ROUND(E206*J206,2)</f>
        <v>0</v>
      </c>
      <c r="L206" s="231">
        <v>21</v>
      </c>
      <c r="M206" s="231">
        <f>G206*(1+L206/100)</f>
        <v>0</v>
      </c>
      <c r="N206" s="230">
        <v>0</v>
      </c>
      <c r="O206" s="230">
        <f>ROUND(E206*N206,2)</f>
        <v>0</v>
      </c>
      <c r="P206" s="230">
        <v>0</v>
      </c>
      <c r="Q206" s="230">
        <f>ROUND(E206*P206,2)</f>
        <v>0</v>
      </c>
      <c r="R206" s="231"/>
      <c r="S206" s="231" t="s">
        <v>101</v>
      </c>
      <c r="T206" s="231" t="s">
        <v>148</v>
      </c>
      <c r="U206" s="231">
        <v>0</v>
      </c>
      <c r="V206" s="231">
        <f>ROUND(E206*U206,2)</f>
        <v>0</v>
      </c>
      <c r="W206" s="231"/>
      <c r="X206" s="231" t="s">
        <v>219</v>
      </c>
      <c r="Y206" s="211"/>
      <c r="Z206" s="211"/>
      <c r="AA206" s="211"/>
      <c r="AB206" s="211"/>
      <c r="AC206" s="211"/>
      <c r="AD206" s="211"/>
      <c r="AE206" s="211"/>
      <c r="AF206" s="211"/>
      <c r="AG206" s="211" t="s">
        <v>220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28"/>
      <c r="B207" s="229"/>
      <c r="C207" s="265" t="s">
        <v>229</v>
      </c>
      <c r="D207" s="251"/>
      <c r="E207" s="251"/>
      <c r="F207" s="251"/>
      <c r="G207" s="251"/>
      <c r="H207" s="231"/>
      <c r="I207" s="231"/>
      <c r="J207" s="231"/>
      <c r="K207" s="231"/>
      <c r="L207" s="231"/>
      <c r="M207" s="231"/>
      <c r="N207" s="230"/>
      <c r="O207" s="230"/>
      <c r="P207" s="230"/>
      <c r="Q207" s="230"/>
      <c r="R207" s="231"/>
      <c r="S207" s="231"/>
      <c r="T207" s="231"/>
      <c r="U207" s="231"/>
      <c r="V207" s="231"/>
      <c r="W207" s="231"/>
      <c r="X207" s="231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142</v>
      </c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52" t="str">
        <f>C207</f>
        <v>Náklady zhotovitele, které vzniknou v souvislosti s povinnostmi zhotovitele při předání a převzetí díla.</v>
      </c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53">
        <v>32</v>
      </c>
      <c r="B208" s="254" t="s">
        <v>230</v>
      </c>
      <c r="C208" s="266" t="s">
        <v>231</v>
      </c>
      <c r="D208" s="255" t="s">
        <v>0</v>
      </c>
      <c r="E208" s="256">
        <v>1.6</v>
      </c>
      <c r="F208" s="257"/>
      <c r="G208" s="258">
        <f>ROUND(E208*F208,2)</f>
        <v>0</v>
      </c>
      <c r="H208" s="232"/>
      <c r="I208" s="231">
        <f>ROUND(E208*H208,2)</f>
        <v>0</v>
      </c>
      <c r="J208" s="232"/>
      <c r="K208" s="231">
        <f>ROUND(E208*J208,2)</f>
        <v>0</v>
      </c>
      <c r="L208" s="231">
        <v>21</v>
      </c>
      <c r="M208" s="231">
        <f>G208*(1+L208/100)</f>
        <v>0</v>
      </c>
      <c r="N208" s="230">
        <v>0</v>
      </c>
      <c r="O208" s="230">
        <f>ROUND(E208*N208,2)</f>
        <v>0</v>
      </c>
      <c r="P208" s="230">
        <v>0</v>
      </c>
      <c r="Q208" s="230">
        <f>ROUND(E208*P208,2)</f>
        <v>0</v>
      </c>
      <c r="R208" s="231"/>
      <c r="S208" s="231" t="s">
        <v>147</v>
      </c>
      <c r="T208" s="231" t="s">
        <v>148</v>
      </c>
      <c r="U208" s="231">
        <v>0</v>
      </c>
      <c r="V208" s="231">
        <f>ROUND(E208*U208,2)</f>
        <v>0</v>
      </c>
      <c r="W208" s="231"/>
      <c r="X208" s="231" t="s">
        <v>219</v>
      </c>
      <c r="Y208" s="211"/>
      <c r="Z208" s="211"/>
      <c r="AA208" s="211"/>
      <c r="AB208" s="211"/>
      <c r="AC208" s="211"/>
      <c r="AD208" s="211"/>
      <c r="AE208" s="211"/>
      <c r="AF208" s="211"/>
      <c r="AG208" s="211" t="s">
        <v>220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x14ac:dyDescent="0.2">
      <c r="A209" s="239" t="s">
        <v>96</v>
      </c>
      <c r="B209" s="240" t="s">
        <v>70</v>
      </c>
      <c r="C209" s="261" t="s">
        <v>30</v>
      </c>
      <c r="D209" s="241"/>
      <c r="E209" s="242"/>
      <c r="F209" s="243"/>
      <c r="G209" s="244">
        <f>SUMIF(AG210:AG217,"&lt;&gt;NOR",G210:G217)</f>
        <v>0</v>
      </c>
      <c r="H209" s="238"/>
      <c r="I209" s="238">
        <f>SUM(I210:I217)</f>
        <v>0</v>
      </c>
      <c r="J209" s="238"/>
      <c r="K209" s="238">
        <f>SUM(K210:K217)</f>
        <v>0</v>
      </c>
      <c r="L209" s="238"/>
      <c r="M209" s="238">
        <f>SUM(M210:M217)</f>
        <v>0</v>
      </c>
      <c r="N209" s="237"/>
      <c r="O209" s="237">
        <f>SUM(O210:O217)</f>
        <v>0</v>
      </c>
      <c r="P209" s="237"/>
      <c r="Q209" s="237">
        <f>SUM(Q210:Q217)</f>
        <v>0</v>
      </c>
      <c r="R209" s="238"/>
      <c r="S209" s="238"/>
      <c r="T209" s="238"/>
      <c r="U209" s="238"/>
      <c r="V209" s="238">
        <f>SUM(V210:V217)</f>
        <v>0</v>
      </c>
      <c r="W209" s="238"/>
      <c r="X209" s="238"/>
      <c r="AG209" t="s">
        <v>97</v>
      </c>
    </row>
    <row r="210" spans="1:60" outlineLevel="1" x14ac:dyDescent="0.2">
      <c r="A210" s="245">
        <v>33</v>
      </c>
      <c r="B210" s="246" t="s">
        <v>232</v>
      </c>
      <c r="C210" s="262" t="s">
        <v>233</v>
      </c>
      <c r="D210" s="247" t="s">
        <v>0</v>
      </c>
      <c r="E210" s="248">
        <v>2.4</v>
      </c>
      <c r="F210" s="249"/>
      <c r="G210" s="250">
        <f>ROUND(E210*F210,2)</f>
        <v>0</v>
      </c>
      <c r="H210" s="232"/>
      <c r="I210" s="231">
        <f>ROUND(E210*H210,2)</f>
        <v>0</v>
      </c>
      <c r="J210" s="232"/>
      <c r="K210" s="231">
        <f>ROUND(E210*J210,2)</f>
        <v>0</v>
      </c>
      <c r="L210" s="231">
        <v>21</v>
      </c>
      <c r="M210" s="231">
        <f>G210*(1+L210/100)</f>
        <v>0</v>
      </c>
      <c r="N210" s="230">
        <v>0</v>
      </c>
      <c r="O210" s="230">
        <f>ROUND(E210*N210,2)</f>
        <v>0</v>
      </c>
      <c r="P210" s="230">
        <v>0</v>
      </c>
      <c r="Q210" s="230">
        <f>ROUND(E210*P210,2)</f>
        <v>0</v>
      </c>
      <c r="R210" s="231"/>
      <c r="S210" s="231" t="s">
        <v>101</v>
      </c>
      <c r="T210" s="231" t="s">
        <v>148</v>
      </c>
      <c r="U210" s="231">
        <v>0</v>
      </c>
      <c r="V210" s="231">
        <f>ROUND(E210*U210,2)</f>
        <v>0</v>
      </c>
      <c r="W210" s="231"/>
      <c r="X210" s="231" t="s">
        <v>219</v>
      </c>
      <c r="Y210" s="211"/>
      <c r="Z210" s="211"/>
      <c r="AA210" s="211"/>
      <c r="AB210" s="211"/>
      <c r="AC210" s="211"/>
      <c r="AD210" s="211"/>
      <c r="AE210" s="211"/>
      <c r="AF210" s="211"/>
      <c r="AG210" s="211" t="s">
        <v>220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28"/>
      <c r="B211" s="229"/>
      <c r="C211" s="265" t="s">
        <v>234</v>
      </c>
      <c r="D211" s="251"/>
      <c r="E211" s="251"/>
      <c r="F211" s="251"/>
      <c r="G211" s="251"/>
      <c r="H211" s="231"/>
      <c r="I211" s="231"/>
      <c r="J211" s="231"/>
      <c r="K211" s="231"/>
      <c r="L211" s="231"/>
      <c r="M211" s="231"/>
      <c r="N211" s="230"/>
      <c r="O211" s="230"/>
      <c r="P211" s="230"/>
      <c r="Q211" s="230"/>
      <c r="R211" s="231"/>
      <c r="S211" s="231"/>
      <c r="T211" s="231"/>
      <c r="U211" s="231"/>
      <c r="V211" s="231"/>
      <c r="W211" s="231"/>
      <c r="X211" s="231"/>
      <c r="Y211" s="211"/>
      <c r="Z211" s="211"/>
      <c r="AA211" s="211"/>
      <c r="AB211" s="211"/>
      <c r="AC211" s="211"/>
      <c r="AD211" s="211"/>
      <c r="AE211" s="211"/>
      <c r="AF211" s="211"/>
      <c r="AG211" s="211" t="s">
        <v>142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53">
        <v>34</v>
      </c>
      <c r="B212" s="254" t="s">
        <v>235</v>
      </c>
      <c r="C212" s="266" t="s">
        <v>236</v>
      </c>
      <c r="D212" s="255" t="s">
        <v>0</v>
      </c>
      <c r="E212" s="256">
        <v>1</v>
      </c>
      <c r="F212" s="257"/>
      <c r="G212" s="258">
        <f>ROUND(E212*F212,2)</f>
        <v>0</v>
      </c>
      <c r="H212" s="232"/>
      <c r="I212" s="231">
        <f>ROUND(E212*H212,2)</f>
        <v>0</v>
      </c>
      <c r="J212" s="232"/>
      <c r="K212" s="231">
        <f>ROUND(E212*J212,2)</f>
        <v>0</v>
      </c>
      <c r="L212" s="231">
        <v>21</v>
      </c>
      <c r="M212" s="231">
        <f>G212*(1+L212/100)</f>
        <v>0</v>
      </c>
      <c r="N212" s="230">
        <v>0</v>
      </c>
      <c r="O212" s="230">
        <f>ROUND(E212*N212,2)</f>
        <v>0</v>
      </c>
      <c r="P212" s="230">
        <v>0</v>
      </c>
      <c r="Q212" s="230">
        <f>ROUND(E212*P212,2)</f>
        <v>0</v>
      </c>
      <c r="R212" s="231"/>
      <c r="S212" s="231" t="s">
        <v>101</v>
      </c>
      <c r="T212" s="231" t="s">
        <v>148</v>
      </c>
      <c r="U212" s="231">
        <v>0</v>
      </c>
      <c r="V212" s="231">
        <f>ROUND(E212*U212,2)</f>
        <v>0</v>
      </c>
      <c r="W212" s="231"/>
      <c r="X212" s="231" t="s">
        <v>219</v>
      </c>
      <c r="Y212" s="211"/>
      <c r="Z212" s="211"/>
      <c r="AA212" s="211"/>
      <c r="AB212" s="211"/>
      <c r="AC212" s="211"/>
      <c r="AD212" s="211"/>
      <c r="AE212" s="211"/>
      <c r="AF212" s="211"/>
      <c r="AG212" s="211" t="s">
        <v>220</v>
      </c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45">
        <v>35</v>
      </c>
      <c r="B213" s="246" t="s">
        <v>237</v>
      </c>
      <c r="C213" s="262" t="s">
        <v>238</v>
      </c>
      <c r="D213" s="247" t="s">
        <v>0</v>
      </c>
      <c r="E213" s="248">
        <v>1</v>
      </c>
      <c r="F213" s="249"/>
      <c r="G213" s="250">
        <f>ROUND(E213*F213,2)</f>
        <v>0</v>
      </c>
      <c r="H213" s="232"/>
      <c r="I213" s="231">
        <f>ROUND(E213*H213,2)</f>
        <v>0</v>
      </c>
      <c r="J213" s="232"/>
      <c r="K213" s="231">
        <f>ROUND(E213*J213,2)</f>
        <v>0</v>
      </c>
      <c r="L213" s="231">
        <v>21</v>
      </c>
      <c r="M213" s="231">
        <f>G213*(1+L213/100)</f>
        <v>0</v>
      </c>
      <c r="N213" s="230">
        <v>0</v>
      </c>
      <c r="O213" s="230">
        <f>ROUND(E213*N213,2)</f>
        <v>0</v>
      </c>
      <c r="P213" s="230">
        <v>0</v>
      </c>
      <c r="Q213" s="230">
        <f>ROUND(E213*P213,2)</f>
        <v>0</v>
      </c>
      <c r="R213" s="231"/>
      <c r="S213" s="231" t="s">
        <v>101</v>
      </c>
      <c r="T213" s="231" t="s">
        <v>148</v>
      </c>
      <c r="U213" s="231">
        <v>0</v>
      </c>
      <c r="V213" s="231">
        <f>ROUND(E213*U213,2)</f>
        <v>0</v>
      </c>
      <c r="W213" s="231"/>
      <c r="X213" s="231" t="s">
        <v>219</v>
      </c>
      <c r="Y213" s="211"/>
      <c r="Z213" s="211"/>
      <c r="AA213" s="211"/>
      <c r="AB213" s="211"/>
      <c r="AC213" s="211"/>
      <c r="AD213" s="211"/>
      <c r="AE213" s="211"/>
      <c r="AF213" s="211"/>
      <c r="AG213" s="211" t="s">
        <v>220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ht="33.75" outlineLevel="1" x14ac:dyDescent="0.2">
      <c r="A214" s="228"/>
      <c r="B214" s="229"/>
      <c r="C214" s="265" t="s">
        <v>239</v>
      </c>
      <c r="D214" s="251"/>
      <c r="E214" s="251"/>
      <c r="F214" s="251"/>
      <c r="G214" s="251"/>
      <c r="H214" s="231"/>
      <c r="I214" s="231"/>
      <c r="J214" s="231"/>
      <c r="K214" s="231"/>
      <c r="L214" s="231"/>
      <c r="M214" s="231"/>
      <c r="N214" s="230"/>
      <c r="O214" s="230"/>
      <c r="P214" s="230"/>
      <c r="Q214" s="230"/>
      <c r="R214" s="231"/>
      <c r="S214" s="231"/>
      <c r="T214" s="231"/>
      <c r="U214" s="231"/>
      <c r="V214" s="231"/>
      <c r="W214" s="231"/>
      <c r="X214" s="231"/>
      <c r="Y214" s="211"/>
      <c r="Z214" s="211"/>
      <c r="AA214" s="211"/>
      <c r="AB214" s="211"/>
      <c r="AC214" s="211"/>
      <c r="AD214" s="211"/>
      <c r="AE214" s="211"/>
      <c r="AF214" s="211"/>
      <c r="AG214" s="211" t="s">
        <v>142</v>
      </c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52" t="str">
        <f>C214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">
      <c r="A215" s="245">
        <v>36</v>
      </c>
      <c r="B215" s="246" t="s">
        <v>240</v>
      </c>
      <c r="C215" s="262" t="s">
        <v>241</v>
      </c>
      <c r="D215" s="247" t="s">
        <v>0</v>
      </c>
      <c r="E215" s="248">
        <v>1.9</v>
      </c>
      <c r="F215" s="249"/>
      <c r="G215" s="250">
        <f>ROUND(E215*F215,2)</f>
        <v>0</v>
      </c>
      <c r="H215" s="232"/>
      <c r="I215" s="231">
        <f>ROUND(E215*H215,2)</f>
        <v>0</v>
      </c>
      <c r="J215" s="232"/>
      <c r="K215" s="231">
        <f>ROUND(E215*J215,2)</f>
        <v>0</v>
      </c>
      <c r="L215" s="231">
        <v>21</v>
      </c>
      <c r="M215" s="231">
        <f>G215*(1+L215/100)</f>
        <v>0</v>
      </c>
      <c r="N215" s="230">
        <v>0</v>
      </c>
      <c r="O215" s="230">
        <f>ROUND(E215*N215,2)</f>
        <v>0</v>
      </c>
      <c r="P215" s="230">
        <v>0</v>
      </c>
      <c r="Q215" s="230">
        <f>ROUND(E215*P215,2)</f>
        <v>0</v>
      </c>
      <c r="R215" s="231"/>
      <c r="S215" s="231" t="s">
        <v>101</v>
      </c>
      <c r="T215" s="231" t="s">
        <v>148</v>
      </c>
      <c r="U215" s="231">
        <v>0</v>
      </c>
      <c r="V215" s="231">
        <f>ROUND(E215*U215,2)</f>
        <v>0</v>
      </c>
      <c r="W215" s="231"/>
      <c r="X215" s="231" t="s">
        <v>219</v>
      </c>
      <c r="Y215" s="211"/>
      <c r="Z215" s="211"/>
      <c r="AA215" s="211"/>
      <c r="AB215" s="211"/>
      <c r="AC215" s="211"/>
      <c r="AD215" s="211"/>
      <c r="AE215" s="211"/>
      <c r="AF215" s="211"/>
      <c r="AG215" s="211" t="s">
        <v>220</v>
      </c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ht="45" outlineLevel="1" x14ac:dyDescent="0.2">
      <c r="A216" s="228"/>
      <c r="B216" s="229"/>
      <c r="C216" s="265" t="s">
        <v>242</v>
      </c>
      <c r="D216" s="251"/>
      <c r="E216" s="251"/>
      <c r="F216" s="251"/>
      <c r="G216" s="251"/>
      <c r="H216" s="231"/>
      <c r="I216" s="231"/>
      <c r="J216" s="231"/>
      <c r="K216" s="231"/>
      <c r="L216" s="231"/>
      <c r="M216" s="231"/>
      <c r="N216" s="230"/>
      <c r="O216" s="230"/>
      <c r="P216" s="230"/>
      <c r="Q216" s="230"/>
      <c r="R216" s="231"/>
      <c r="S216" s="231"/>
      <c r="T216" s="231"/>
      <c r="U216" s="231"/>
      <c r="V216" s="231"/>
      <c r="W216" s="231"/>
      <c r="X216" s="231"/>
      <c r="Y216" s="211"/>
      <c r="Z216" s="211"/>
      <c r="AA216" s="211"/>
      <c r="AB216" s="211"/>
      <c r="AC216" s="211"/>
      <c r="AD216" s="211"/>
      <c r="AE216" s="211"/>
      <c r="AF216" s="211"/>
      <c r="AG216" s="211" t="s">
        <v>142</v>
      </c>
      <c r="AH216" s="211"/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52" t="str">
        <f>C216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45">
        <v>37</v>
      </c>
      <c r="B217" s="246" t="s">
        <v>243</v>
      </c>
      <c r="C217" s="262" t="s">
        <v>244</v>
      </c>
      <c r="D217" s="247" t="s">
        <v>245</v>
      </c>
      <c r="E217" s="248">
        <v>45</v>
      </c>
      <c r="F217" s="249"/>
      <c r="G217" s="250">
        <f>ROUND(E217*F217,2)</f>
        <v>0</v>
      </c>
      <c r="H217" s="232"/>
      <c r="I217" s="231">
        <f>ROUND(E217*H217,2)</f>
        <v>0</v>
      </c>
      <c r="J217" s="232"/>
      <c r="K217" s="231">
        <f>ROUND(E217*J217,2)</f>
        <v>0</v>
      </c>
      <c r="L217" s="231">
        <v>21</v>
      </c>
      <c r="M217" s="231">
        <f>G217*(1+L217/100)</f>
        <v>0</v>
      </c>
      <c r="N217" s="230">
        <v>0</v>
      </c>
      <c r="O217" s="230">
        <f>ROUND(E217*N217,2)</f>
        <v>0</v>
      </c>
      <c r="P217" s="230">
        <v>0</v>
      </c>
      <c r="Q217" s="230">
        <f>ROUND(E217*P217,2)</f>
        <v>0</v>
      </c>
      <c r="R217" s="231"/>
      <c r="S217" s="231" t="s">
        <v>101</v>
      </c>
      <c r="T217" s="231" t="s">
        <v>148</v>
      </c>
      <c r="U217" s="231">
        <v>0</v>
      </c>
      <c r="V217" s="231">
        <f>ROUND(E217*U217,2)</f>
        <v>0</v>
      </c>
      <c r="W217" s="231"/>
      <c r="X217" s="231" t="s">
        <v>219</v>
      </c>
      <c r="Y217" s="211"/>
      <c r="Z217" s="211"/>
      <c r="AA217" s="211"/>
      <c r="AB217" s="211"/>
      <c r="AC217" s="211"/>
      <c r="AD217" s="211"/>
      <c r="AE217" s="211"/>
      <c r="AF217" s="211"/>
      <c r="AG217" s="211" t="s">
        <v>246</v>
      </c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x14ac:dyDescent="0.2">
      <c r="A218" s="3"/>
      <c r="B218" s="4"/>
      <c r="C218" s="268"/>
      <c r="D218" s="6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AE218">
        <v>15</v>
      </c>
      <c r="AF218">
        <v>21</v>
      </c>
      <c r="AG218" t="s">
        <v>83</v>
      </c>
    </row>
    <row r="219" spans="1:60" x14ac:dyDescent="0.2">
      <c r="A219" s="214"/>
      <c r="B219" s="215" t="s">
        <v>31</v>
      </c>
      <c r="C219" s="269"/>
      <c r="D219" s="216"/>
      <c r="E219" s="217"/>
      <c r="F219" s="217"/>
      <c r="G219" s="260">
        <f>G8+G66+G70+G120+G158+G169+G201+G209</f>
        <v>0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AE219">
        <f>SUMIF(L7:L217,AE218,G7:G217)</f>
        <v>0</v>
      </c>
      <c r="AF219">
        <f>SUMIF(L7:L217,AF218,G7:G217)</f>
        <v>0</v>
      </c>
      <c r="AG219" t="s">
        <v>247</v>
      </c>
    </row>
    <row r="220" spans="1:60" x14ac:dyDescent="0.2">
      <c r="A220" s="3"/>
      <c r="B220" s="4"/>
      <c r="C220" s="268"/>
      <c r="D220" s="6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60" x14ac:dyDescent="0.2">
      <c r="A221" s="3"/>
      <c r="B221" s="4"/>
      <c r="C221" s="268"/>
      <c r="D221" s="6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60" x14ac:dyDescent="0.2">
      <c r="A222" s="218" t="s">
        <v>248</v>
      </c>
      <c r="B222" s="218"/>
      <c r="C222" s="270"/>
      <c r="D222" s="6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60" x14ac:dyDescent="0.2">
      <c r="A223" s="219"/>
      <c r="B223" s="220"/>
      <c r="C223" s="271"/>
      <c r="D223" s="220"/>
      <c r="E223" s="220"/>
      <c r="F223" s="220"/>
      <c r="G223" s="221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AG223" t="s">
        <v>249</v>
      </c>
    </row>
    <row r="224" spans="1:60" x14ac:dyDescent="0.2">
      <c r="A224" s="222"/>
      <c r="B224" s="223"/>
      <c r="C224" s="272"/>
      <c r="D224" s="223"/>
      <c r="E224" s="223"/>
      <c r="F224" s="223"/>
      <c r="G224" s="224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33" x14ac:dyDescent="0.2">
      <c r="A225" s="222"/>
      <c r="B225" s="223"/>
      <c r="C225" s="272"/>
      <c r="D225" s="223"/>
      <c r="E225" s="223"/>
      <c r="F225" s="223"/>
      <c r="G225" s="224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33" x14ac:dyDescent="0.2">
      <c r="A226" s="222"/>
      <c r="B226" s="223"/>
      <c r="C226" s="272"/>
      <c r="D226" s="223"/>
      <c r="E226" s="223"/>
      <c r="F226" s="223"/>
      <c r="G226" s="224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33" x14ac:dyDescent="0.2">
      <c r="A227" s="225"/>
      <c r="B227" s="226"/>
      <c r="C227" s="273"/>
      <c r="D227" s="226"/>
      <c r="E227" s="226"/>
      <c r="F227" s="226"/>
      <c r="G227" s="227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33" x14ac:dyDescent="0.2">
      <c r="A228" s="3"/>
      <c r="B228" s="4"/>
      <c r="C228" s="268"/>
      <c r="D228" s="6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33" x14ac:dyDescent="0.2">
      <c r="C229" s="274"/>
      <c r="D229" s="10"/>
      <c r="AG229" t="s">
        <v>250</v>
      </c>
    </row>
    <row r="230" spans="1:33" x14ac:dyDescent="0.2">
      <c r="D230" s="10"/>
    </row>
    <row r="231" spans="1:33" x14ac:dyDescent="0.2">
      <c r="D231" s="10"/>
    </row>
    <row r="232" spans="1:33" x14ac:dyDescent="0.2">
      <c r="D232" s="10"/>
    </row>
    <row r="233" spans="1:33" x14ac:dyDescent="0.2">
      <c r="D233" s="10"/>
    </row>
    <row r="234" spans="1:33" x14ac:dyDescent="0.2">
      <c r="D234" s="10"/>
    </row>
    <row r="235" spans="1:33" x14ac:dyDescent="0.2">
      <c r="D235" s="10"/>
    </row>
    <row r="236" spans="1:33" x14ac:dyDescent="0.2">
      <c r="D236" s="10"/>
    </row>
    <row r="237" spans="1:33" x14ac:dyDescent="0.2">
      <c r="D237" s="10"/>
    </row>
    <row r="238" spans="1:33" x14ac:dyDescent="0.2">
      <c r="D238" s="10"/>
    </row>
    <row r="239" spans="1:33" x14ac:dyDescent="0.2">
      <c r="D239" s="10"/>
    </row>
    <row r="240" spans="1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2">
    <mergeCell ref="C168:G168"/>
    <mergeCell ref="C176:G176"/>
    <mergeCell ref="C207:G207"/>
    <mergeCell ref="C211:G211"/>
    <mergeCell ref="C214:G214"/>
    <mergeCell ref="C216:G216"/>
    <mergeCell ref="C75:G75"/>
    <mergeCell ref="C76:G76"/>
    <mergeCell ref="C77:G77"/>
    <mergeCell ref="C122:G122"/>
    <mergeCell ref="C146:G146"/>
    <mergeCell ref="C160:G160"/>
    <mergeCell ref="A1:G1"/>
    <mergeCell ref="C2:G2"/>
    <mergeCell ref="C3:G3"/>
    <mergeCell ref="C4:G4"/>
    <mergeCell ref="A222:C222"/>
    <mergeCell ref="A223:G227"/>
    <mergeCell ref="C50:G50"/>
    <mergeCell ref="C53:G53"/>
    <mergeCell ref="C56:G56"/>
    <mergeCell ref="C74:G7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02 SO 02 - 2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SO 02 - 2 Pol'!Názvy_tisku</vt:lpstr>
      <vt:lpstr>oadresa</vt:lpstr>
      <vt:lpstr>Stavba!Objednatel</vt:lpstr>
      <vt:lpstr>Stavba!Objekt</vt:lpstr>
      <vt:lpstr>'SO 02 SO 02 - 2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jelinkova</dc:creator>
  <cp:lastModifiedBy>jelinkova</cp:lastModifiedBy>
  <cp:lastPrinted>2019-03-19T12:27:02Z</cp:lastPrinted>
  <dcterms:created xsi:type="dcterms:W3CDTF">2009-04-08T07:15:50Z</dcterms:created>
  <dcterms:modified xsi:type="dcterms:W3CDTF">2023-02-24T12:56:14Z</dcterms:modified>
</cp:coreProperties>
</file>